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Z:\КАЛЯЕВА Т.Ю\От Акуленко\"/>
    </mc:Choice>
  </mc:AlternateContent>
  <xr:revisionPtr revIDLastSave="0" documentId="13_ncr:1_{1C2E1E73-D794-49B6-A77C-D255EC873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в 2023" sheetId="1" r:id="rId1"/>
  </sheets>
  <calcPr calcId="181029"/>
</workbook>
</file>

<file path=xl/calcChain.xml><?xml version="1.0" encoding="utf-8"?>
<calcChain xmlns="http://schemas.openxmlformats.org/spreadsheetml/2006/main">
  <c r="F135" i="1" l="1"/>
  <c r="F134" i="1" s="1"/>
  <c r="F171" i="1" l="1"/>
  <c r="F155" i="1"/>
  <c r="F154" i="1" s="1"/>
  <c r="F153" i="1" s="1"/>
  <c r="F151" i="1"/>
  <c r="F132" i="1"/>
  <c r="F128" i="1"/>
  <c r="F127" i="1"/>
  <c r="F126" i="1" s="1"/>
  <c r="F124" i="1"/>
  <c r="F121" i="1"/>
  <c r="F118" i="1"/>
  <c r="F116" i="1"/>
  <c r="F114" i="1"/>
  <c r="F110" i="1"/>
  <c r="F109" i="1" s="1"/>
  <c r="F107" i="1"/>
  <c r="F106" i="1" s="1"/>
  <c r="F102" i="1"/>
  <c r="F100" i="1"/>
  <c r="F97" i="1"/>
  <c r="F96" i="1" s="1"/>
  <c r="F92" i="1"/>
  <c r="F88" i="1"/>
  <c r="F87" i="1" s="1"/>
  <c r="F82" i="1"/>
  <c r="F81" i="1" s="1"/>
  <c r="F80" i="1" s="1"/>
  <c r="F78" i="1"/>
  <c r="F76" i="1"/>
  <c r="F63" i="1"/>
  <c r="F59" i="1"/>
  <c r="F58" i="1" s="1"/>
  <c r="F53" i="1"/>
  <c r="F51" i="1"/>
  <c r="F49" i="1"/>
  <c r="F45" i="1"/>
  <c r="F44" i="1" s="1"/>
  <c r="F28" i="1"/>
  <c r="F17" i="1"/>
  <c r="F11" i="1"/>
  <c r="F139" i="1" l="1"/>
  <c r="F138" i="1" s="1"/>
  <c r="F137" i="1" s="1"/>
  <c r="F62" i="1"/>
  <c r="F113" i="1"/>
  <c r="F131" i="1"/>
  <c r="F130" i="1" s="1"/>
  <c r="F105" i="1"/>
  <c r="F99" i="1"/>
  <c r="F86" i="1" s="1"/>
  <c r="F48" i="1"/>
  <c r="F30" i="1"/>
  <c r="F120" i="1"/>
  <c r="F10" i="1"/>
  <c r="F112" i="1" l="1"/>
  <c r="F43" i="1"/>
  <c r="F157" i="1" s="1"/>
</calcChain>
</file>

<file path=xl/sharedStrings.xml><?xml version="1.0" encoding="utf-8"?>
<sst xmlns="http://schemas.openxmlformats.org/spreadsheetml/2006/main" count="367" uniqueCount="202">
  <si>
    <t>Утверждено</t>
  </si>
  <si>
    <t>Постановлением администрации г.п. Барсово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</si>
  <si>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rgb="FF000000"/>
        <rFont val="Times New Roman"/>
      </rPr>
      <t>Код бюджетной классификации</t>
    </r>
  </si>
  <si>
    <t>Наименование показателя</t>
  </si>
  <si>
    <t>Фактическое исполнение</t>
  </si>
  <si>
    <t>в тыс. рублях</t>
  </si>
  <si>
    <t>НАЛОГОВЫЕ И НЕНАЛОГОВЫЕ ДОХОДЫ</t>
  </si>
  <si>
    <t>НАЛОГОВЫЕ ДОХОДЫ</t>
  </si>
  <si>
    <t>100 1 03 00000 00 0000 000</t>
  </si>
  <si>
    <t>Акцизы по подакцизным товарам (продукции), производимым на территории Российской Федерации</t>
  </si>
  <si>
    <t>182 1 01 00000 00 0000 000</t>
  </si>
  <si>
    <t>Налоги на прибыль, доходы</t>
  </si>
  <si>
    <t>182 1 06 01000 00 0000 000</t>
  </si>
  <si>
    <t>Налог на имущество физических лиц</t>
  </si>
  <si>
    <t>182 1 06 04000 00 0000 000</t>
  </si>
  <si>
    <t>Транспортный налог</t>
  </si>
  <si>
    <t>182 1 06 06000 00 0000 000</t>
  </si>
  <si>
    <t>Земельный налог</t>
  </si>
  <si>
    <t>НЕНАЛОГОВЫЕ ДОХОДЫ</t>
  </si>
  <si>
    <t>028 1 11 05013 13 0000 120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</si>
  <si>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</si>
  <si>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650 1 11 05013 13 0000 120</t>
  </si>
  <si>
    <t>650 1 11 05035 13 0000 120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</si>
  <si>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</si>
  <si>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650 1 11 09045 13 0000 120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</si>
  <si>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</si>
  <si>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650 1 13 01995 13 0000 130</t>
  </si>
  <si>
    <t>Прочие доходы от оказания платных услуг (работ) получателями средств бюджетов городских поселений</t>
  </si>
  <si>
    <t>650 1 13 02995 13 0000 130</t>
  </si>
  <si>
    <t>Прочие доходы от компенсации затрат бюджетов городских поселений</t>
  </si>
  <si>
    <t>650 1 14 01050 13 0000 410</t>
  </si>
  <si>
    <t>Доходы от продажи квартир, находящихся в собственности городских поселений</t>
  </si>
  <si>
    <t>650 1 14 06013 13 0000 430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</si>
  <si>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</si>
  <si>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650 1 16 07090 13 0000 140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</si>
  <si>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</si>
  <si>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650 1 17 01050 13 0000 180</t>
  </si>
  <si>
    <t>Невыясненные поступления, зачисляемые в бюджеты городских поселений</t>
  </si>
  <si>
    <t>650 2 00 00000 00 0000 000</t>
  </si>
  <si>
    <t>БЕЗВОЗМЕЗДНЫЕ ПОСТУПЛЕНИЯ</t>
  </si>
  <si>
    <t>650 2 02 00000 00 0000 000</t>
  </si>
  <si>
    <t>Безвозмездные поступления от других бюджетов бюджетной системы Российской Федерации</t>
  </si>
  <si>
    <t>ИТОГО ДОХОДОВ</t>
  </si>
  <si>
    <t>Функциональная классификация расходов</t>
  </si>
  <si>
    <t>Наименование расхода</t>
  </si>
  <si>
    <t>Фактическое исполнение
в тыс. рублях</t>
  </si>
  <si>
    <t>Вед</t>
  </si>
  <si>
    <t>ФКР</t>
  </si>
  <si>
    <t>КЦСР</t>
  </si>
  <si>
    <t>КВР</t>
  </si>
  <si>
    <t>01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</si>
  <si>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</si>
  <si>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</si>
  <si>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</si>
  <si>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1100002030</t>
  </si>
  <si>
    <t>Расходы на содержание главы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</si>
  <si>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</si>
  <si>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</si>
  <si>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</si>
  <si>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</si>
  <si>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0600002040</t>
  </si>
  <si>
    <t>Расходы на обеспечение деятельности органов местного самоуправления</t>
  </si>
  <si>
    <t>0600102040</t>
  </si>
  <si>
    <t>Прочая закупка товаров, работ и услуг</t>
  </si>
  <si>
    <t>0910002040</t>
  </si>
  <si>
    <t>Иные закупки товаров, работ и услуг для обеспечения государственных (муниципальных) нужд</t>
  </si>
  <si>
    <t>1100002040</t>
  </si>
  <si>
    <t xml:space="preserve">Иные выплаты персоналу государственных (муниципальных) органов, за исключением фонда оплаты труда 
</t>
  </si>
  <si>
    <t xml:space="preserve">Уплата иных платежей 
</t>
  </si>
  <si>
    <t>0107</t>
  </si>
  <si>
    <t xml:space="preserve">Обеспечение проведения выборов и референдумов 
</t>
  </si>
  <si>
    <t>4030000690</t>
  </si>
  <si>
    <t xml:space="preserve"> Реализация государственных функций, связанных с общегосударственным управлением  
</t>
  </si>
  <si>
    <t>40300000690</t>
  </si>
  <si>
    <t xml:space="preserve">Специальные расходы 
</t>
  </si>
  <si>
    <t>1100089111</t>
  </si>
  <si>
    <t>Специальные расходы</t>
  </si>
  <si>
    <t>0113</t>
  </si>
  <si>
    <t>Другие общегосударственные вопросы</t>
  </si>
  <si>
    <t>1200000590</t>
  </si>
  <si>
    <t>Расходы на обеспечение деятельности (оказание услуг, выполнение работ) муниципальных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</si>
  <si>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</si>
  <si>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</si>
  <si>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</si>
  <si>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</si>
  <si>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</si>
  <si>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</si>
  <si>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</si>
  <si>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прочих материальных запасов</t>
  </si>
  <si>
    <t>Налоги, пошлины и сборы</t>
  </si>
  <si>
    <t>Уплата иных платежей</t>
  </si>
  <si>
    <t>1200000790</t>
  </si>
  <si>
    <t xml:space="preserve"> Расходы на материально-техническое обеспечение деятельности органов местного самоуправления 
</t>
  </si>
  <si>
    <t>Прочие работы и услуги</t>
  </si>
  <si>
    <t xml:space="preserve">Реализация государственных функций, связанных с общегосударственным управлением </t>
  </si>
  <si>
    <t xml:space="preserve"> Исполнение судебных актов Российской Федерации и мировых соглашений по возмещению причиненного вреда
</t>
  </si>
  <si>
    <t>02</t>
  </si>
  <si>
    <t>НАЦИОНАЛЬНАЯ ОБОРОНА</t>
  </si>
  <si>
    <t>0203</t>
  </si>
  <si>
    <t>Мобилизационная и вневойсковая подготовка</t>
  </si>
  <si>
    <t>1100051180</t>
  </si>
  <si>
    <t>Осуществление первичного воинского учета на территориях, где отсутствуют военные комиссариаты</t>
  </si>
  <si>
    <t>4030051180</t>
  </si>
  <si>
    <t>03</t>
  </si>
  <si>
    <t>НАЦИОНАЛЬНАЯ БЕЗОПАСНОСТЬ И ПРАВООХРАНИТЕЛЬНАЯ ДЕЯТЕЛЬНОСТЬ</t>
  </si>
  <si>
    <t>0304</t>
  </si>
  <si>
    <t>Органы юстиции</t>
  </si>
  <si>
    <t>1100059300</t>
  </si>
  <si>
    <t>Осуществление полномочий по государственной регистрации актов гражданского состояния</t>
  </si>
  <si>
    <t>4030009300</t>
  </si>
  <si>
    <t>Осуществление полномочий по государственной регистрации актов гражданского состояния в рамках мероприятия "Предоставление ИМБТ бюджетам поселений Сургутского района, не включенных в муниципальные программы Сургутского района"</t>
  </si>
  <si>
    <t>Увеличение стоимости материальных запасов</t>
  </si>
  <si>
    <t>0310</t>
  </si>
  <si>
    <t xml:space="preserve"> Защита населения и территории от чрезвычайных ситуаций природного и техногенного характера, пожарная безопасность 
</t>
  </si>
  <si>
    <t>0400189134</t>
  </si>
  <si>
    <t xml:space="preserve">Иные межбюджетные трансферты на обустройство пожарных разрывов и минерализованных полос на территории Сургутского района 
</t>
  </si>
  <si>
    <t>0314</t>
  </si>
  <si>
    <t xml:space="preserve">Другие вопросы в области национальной безопасности и правоохранительной деятельности 
</t>
  </si>
  <si>
    <t>0100082300</t>
  </si>
  <si>
    <t xml:space="preserve">Иные межбюджетные трансферты за счет средств субсидии на создание условий деятельности народных дружин 
</t>
  </si>
  <si>
    <t xml:space="preserve">Иные выплаты государственных(муниципальных) органов привлекаемым лицам 
</t>
  </si>
  <si>
    <t>01000S2300</t>
  </si>
  <si>
    <t xml:space="preserve">Иные межбюджетные трансферты на софинансирование субсидии на создание условий деятельности народных дружин 
</t>
  </si>
  <si>
    <t xml:space="preserve">Иные выплаты государственных(муниципальных) органов привлекаемым лицам </t>
  </si>
  <si>
    <t>04</t>
  </si>
  <si>
    <t>НАЦИОНАЛЬНАЯ ЭКОНОМИКА</t>
  </si>
  <si>
    <t>0405</t>
  </si>
  <si>
    <t xml:space="preserve">Сельское хозяйство и рыболовство 
</t>
  </si>
  <si>
    <t>4030084200</t>
  </si>
  <si>
    <t xml:space="preserve">Субвенции на организацию мероприятий при осуществлении деятельности по обращению с животными без владельцев  
</t>
  </si>
  <si>
    <t>0409</t>
  </si>
  <si>
    <t>Дорожное хозяйство (дорожные фонды)</t>
  </si>
  <si>
    <t>0210020600</t>
  </si>
  <si>
    <t xml:space="preserve"> Расходы на проведение мероприятий по содержанию дорог и сооружений на них в поселениях 
</t>
  </si>
  <si>
    <t>05</t>
  </si>
  <si>
    <t>ЖИЛИЩНО-КОММУНАЛЬНОЕ ХОЗЯЙСТВО</t>
  </si>
  <si>
    <t>0501</t>
  </si>
  <si>
    <t>Жилищное хозяйство</t>
  </si>
  <si>
    <t>1000289132</t>
  </si>
  <si>
    <t xml:space="preserve">Субсидия на возмещение затрат по текущему ремонту многоквартирных домов
</t>
  </si>
  <si>
    <t>1200089162</t>
  </si>
  <si>
    <t xml:space="preserve"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 
</t>
  </si>
  <si>
    <t>1200000690</t>
  </si>
  <si>
    <t xml:space="preserve">Реализация государственных функций, связанных с общегосударственным управлением
</t>
  </si>
  <si>
    <t>1200020833</t>
  </si>
  <si>
    <t>Обеспечение формирования и расходования средств на уплату взносов на капитальный ремонт общего имущества в многоквартирном доме</t>
  </si>
  <si>
    <t>0503</t>
  </si>
  <si>
    <t>Благоустройство</t>
  </si>
  <si>
    <t>0310020600</t>
  </si>
  <si>
    <t>Расходы на проведение мероприятий по организации уличного освещения поселений в рамках муниципальной программы "Благоустройство территории в г.п. Барсово в 2016-2023 годах"</t>
  </si>
  <si>
    <t xml:space="preserve"> Закупка энергетических ресурсов 
</t>
  </si>
  <si>
    <t>0310089176</t>
  </si>
  <si>
    <t xml:space="preserve"> Иные межбюджентные трансферты (гранты) за достижение наилучших значений показателей детельности органов местного самоуправления
</t>
  </si>
  <si>
    <t>07</t>
  </si>
  <si>
    <t>ОБРАЗОВАНИЕ</t>
  </si>
  <si>
    <t>0707</t>
  </si>
  <si>
    <t xml:space="preserve"> Молодежная политика 
</t>
  </si>
  <si>
    <t>0800020600</t>
  </si>
  <si>
    <t xml:space="preserve">Расходы на проведение мероприятий для детей и молодежи
</t>
  </si>
  <si>
    <t>Увеличение стоимости прочих материальных запасов однократного применения</t>
  </si>
  <si>
    <t>СОЦИАЛЬНАЯ ПОЛИТИКА</t>
  </si>
  <si>
    <t>Пенсионное обеспечение</t>
  </si>
  <si>
    <t>1100072600</t>
  </si>
  <si>
    <t>Доплаты к пенсиям государственных служащих субъектов Российской Федерации и муниципальных служащих</t>
  </si>
  <si>
    <t>Иные пенсии, социальные доплаты к пенсиям</t>
  </si>
  <si>
    <t>ФИЗИЧЕСКАЯ КУЛЬТУРА И СПОРТ</t>
  </si>
  <si>
    <t>Физическая культура</t>
  </si>
  <si>
    <t>0920000590</t>
  </si>
  <si>
    <t>Расходы на проведение мероприятий по физической культуре и массового спорта по муниципальной программы  городского поселения Барсово «Развитие культуры, физической культуры и массового спорта на территории муниципального образования городское поселение Барсово на 2020-2024 годы"</t>
  </si>
  <si>
    <t>1101</t>
  </si>
  <si>
    <t xml:space="preserve"> Иные выплаты учреждений привлекаемым лицам 
</t>
  </si>
  <si>
    <t>09200000590</t>
  </si>
  <si>
    <t>Иные выплаты текущего характера физическим лицам</t>
  </si>
  <si>
    <t>0920085160</t>
  </si>
  <si>
    <t xml:space="preserve">Иные межбюджетные трансферты на реализацию наказов избирателей депутатам Думы Ханты-Мансийского автономного округа-Югры 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</si>
  <si>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</si>
  <si>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</si>
  <si>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1100089020</t>
  </si>
  <si>
    <t>Иные 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</si>
  <si>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</t>
  </si>
  <si>
    <t>Итого</t>
  </si>
  <si>
    <t>Код бюджетной классификации</t>
  </si>
  <si>
    <t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дефицита бюджета</t>
  </si>
  <si>
    <t>Сумма в тыс. рублях</t>
  </si>
  <si>
    <t>000 01 05 00 00 00 0000 000</t>
  </si>
  <si>
    <t>Изменение остатков средств на счетах по учету средств бюджетов</t>
  </si>
  <si>
    <t>000 01 05 02 01 13 0000 510</t>
  </si>
  <si>
    <t>Увеличение прочих остатков денежных средств бюджетов городских поселений</t>
  </si>
  <si>
    <t>000 01 05 02 01 13 0000 610</t>
  </si>
  <si>
    <t>Уменьшение прочих остатков денежных средств бюджетов городских поселений</t>
  </si>
  <si>
    <t>Всего источников финансирования дефицита бюджета</t>
  </si>
  <si>
    <t>1.Сведения об исполнении доходной части бюджета за 1 квартал  2023 года</t>
  </si>
  <si>
    <t>2. Сведения об исполнении расходной части бюджета за 1 квартал  2023 года</t>
  </si>
  <si>
    <t>1003</t>
  </si>
  <si>
    <t xml:space="preserve">Социальное обеспечение населения 
</t>
  </si>
  <si>
    <t>4030072600</t>
  </si>
  <si>
    <t xml:space="preserve">Исполнение публичных нормативных обязательств 
</t>
  </si>
  <si>
    <t xml:space="preserve">Пособия, компенсации, меры социальной поддержки по публичным нормативным обязательствам 
</t>
  </si>
  <si>
    <t>3. Исполнение по источникам финансирования дефицита бюджета городского поселения Барсово за 1  квартал 2023 года</t>
  </si>
  <si>
    <t>«Об утверждении отчета об исполнении бюджета городского поселения Барсово за 1 квартал  2023 года»</t>
  </si>
  <si>
    <t>от «30»  мая  2023 г. № 171</t>
  </si>
  <si>
    <t>от «30»  мая 2023 г. №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</si>
</sst>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</font>
    <font>
      <sz val="11"/>
      <color theme="1"/>
      <name val="Times New Roman"/>
    </font>
    <font>
      <sz val="12"/>
      <color theme="1"/>
      <name val="Times New Roman"/>
    </font>
    <font>
      <b/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i/>
      <sz val="12"/>
      <color rgb="FF000000"/>
      <name val="Times New Roman"/>
    </font>
    <font>
      <i/>
      <sz val="12"/>
      <color theme="1"/>
      <name val="Times New Roman"/>
    </font>
    <font>
      <i/>
      <sz val="10"/>
      <color theme="1"/>
      <name val="Times New Roman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left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164" fontId="4" fillId="0" borderId="18" xfId="0" applyNumberFormat="1" applyFont="1" applyBorder="1" applyAlignment="1">
      <alignment horizontal="center" vertical="center" wrapText="1"/>
    </xf>
    <xf numFmtId="10" fontId="1" fillId="2" borderId="0" xfId="0" applyNumberFormat="1" applyFont="1" applyFill="1"/>
    <xf numFmtId="164" fontId="4" fillId="0" borderId="19" xfId="0" applyNumberFormat="1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4" fontId="1" fillId="2" borderId="0" xfId="0" applyNumberFormat="1" applyFont="1" applyFill="1"/>
    <xf numFmtId="164" fontId="4" fillId="2" borderId="14" xfId="0" applyNumberFormat="1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horizont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11" xfId="0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horizontal="center" wrapText="1"/>
    </xf>
    <xf numFmtId="49" fontId="8" fillId="2" borderId="14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4" fontId="7" fillId="2" borderId="0" xfId="0" applyNumberFormat="1" applyFont="1" applyFill="1"/>
    <xf numFmtId="0" fontId="10" fillId="2" borderId="0" xfId="0" applyFont="1" applyFill="1"/>
    <xf numFmtId="0" fontId="8" fillId="2" borderId="15" xfId="0" applyFont="1" applyFill="1" applyBorder="1" applyAlignment="1">
      <alignment horizontal="center" wrapText="1"/>
    </xf>
    <xf numFmtId="49" fontId="4" fillId="2" borderId="18" xfId="0" applyNumberFormat="1" applyFont="1" applyFill="1" applyBorder="1" applyAlignment="1">
      <alignment horizontal="center" wrapText="1"/>
    </xf>
    <xf numFmtId="49" fontId="8" fillId="2" borderId="18" xfId="0" applyNumberFormat="1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left" wrapText="1"/>
    </xf>
    <xf numFmtId="0" fontId="8" fillId="2" borderId="18" xfId="0" applyFont="1" applyFill="1" applyBorder="1" applyAlignment="1">
      <alignment horizontal="left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left" wrapText="1"/>
    </xf>
    <xf numFmtId="164" fontId="2" fillId="0" borderId="18" xfId="0" applyNumberFormat="1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center" vertical="top" wrapText="1"/>
    </xf>
    <xf numFmtId="49" fontId="4" fillId="2" borderId="18" xfId="0" applyNumberFormat="1" applyFont="1" applyFill="1" applyBorder="1" applyAlignment="1">
      <alignment horizontal="center" vertical="top" wrapText="1"/>
    </xf>
    <xf numFmtId="49" fontId="8" fillId="2" borderId="18" xfId="0" applyNumberFormat="1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0" borderId="19" xfId="0" applyFont="1" applyBorder="1" applyAlignment="1">
      <alignment horizontal="left" wrapText="1"/>
    </xf>
    <xf numFmtId="164" fontId="2" fillId="0" borderId="18" xfId="0" applyNumberFormat="1" applyFont="1" applyBorder="1" applyAlignment="1">
      <alignment horizontal="center" vertical="top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49" fontId="5" fillId="2" borderId="31" xfId="0" applyNumberFormat="1" applyFont="1" applyFill="1" applyBorder="1" applyAlignment="1">
      <alignment horizontal="center" wrapText="1"/>
    </xf>
    <xf numFmtId="164" fontId="6" fillId="0" borderId="31" xfId="0" applyNumberFormat="1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left" wrapText="1"/>
    </xf>
    <xf numFmtId="164" fontId="2" fillId="0" borderId="14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15" xfId="0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8" fillId="0" borderId="18" xfId="0" applyNumberFormat="1" applyFont="1" applyBorder="1" applyAlignment="1">
      <alignment horizontal="center" wrapText="1"/>
    </xf>
    <xf numFmtId="0" fontId="8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vertical="center" wrapText="1"/>
    </xf>
    <xf numFmtId="0" fontId="7" fillId="0" borderId="0" xfId="0" applyFont="1"/>
    <xf numFmtId="0" fontId="4" fillId="0" borderId="15" xfId="0" applyFont="1" applyBorder="1" applyAlignment="1">
      <alignment horizontal="center" wrapText="1"/>
    </xf>
    <xf numFmtId="0" fontId="4" fillId="0" borderId="18" xfId="0" applyFont="1" applyBorder="1" applyAlignment="1">
      <alignment horizontal="left" wrapText="1"/>
    </xf>
    <xf numFmtId="0" fontId="4" fillId="0" borderId="18" xfId="0" applyFont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left" wrapText="1"/>
    </xf>
    <xf numFmtId="164" fontId="2" fillId="0" borderId="3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wrapText="1"/>
    </xf>
    <xf numFmtId="0" fontId="5" fillId="2" borderId="34" xfId="0" applyFont="1" applyFill="1" applyBorder="1" applyAlignment="1">
      <alignment horizontal="center" wrapText="1"/>
    </xf>
    <xf numFmtId="49" fontId="5" fillId="2" borderId="27" xfId="0" applyNumberFormat="1" applyFont="1" applyFill="1" applyBorder="1" applyAlignment="1">
      <alignment horizontal="center" wrapText="1"/>
    </xf>
    <xf numFmtId="164" fontId="6" fillId="0" borderId="27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1" fillId="0" borderId="0" xfId="0" applyFont="1"/>
    <xf numFmtId="0" fontId="5" fillId="0" borderId="34" xfId="0" applyFont="1" applyBorder="1" applyAlignment="1">
      <alignment horizontal="center" wrapText="1"/>
    </xf>
    <xf numFmtId="49" fontId="5" fillId="0" borderId="27" xfId="0" applyNumberFormat="1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49" fontId="4" fillId="0" borderId="14" xfId="0" applyNumberFormat="1" applyFont="1" applyBorder="1" applyAlignment="1">
      <alignment horizontal="center" wrapText="1"/>
    </xf>
    <xf numFmtId="49" fontId="8" fillId="0" borderId="14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4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" fontId="2" fillId="0" borderId="0" xfId="0" applyNumberFormat="1" applyFont="1"/>
    <xf numFmtId="0" fontId="2" fillId="2" borderId="37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2" borderId="41" xfId="0" applyFont="1" applyFill="1" applyBorder="1" applyAlignment="1">
      <alignment wrapText="1"/>
    </xf>
    <xf numFmtId="164" fontId="2" fillId="2" borderId="42" xfId="0" applyNumberFormat="1" applyFont="1" applyFill="1" applyBorder="1" applyAlignment="1">
      <alignment horizontal="center"/>
    </xf>
    <xf numFmtId="0" fontId="2" fillId="2" borderId="43" xfId="0" applyFont="1" applyFill="1" applyBorder="1" applyAlignment="1">
      <alignment wrapText="1"/>
    </xf>
    <xf numFmtId="164" fontId="2" fillId="0" borderId="44" xfId="0" applyNumberFormat="1" applyFont="1" applyBorder="1" applyAlignment="1">
      <alignment horizontal="center"/>
    </xf>
    <xf numFmtId="0" fontId="2" fillId="2" borderId="45" xfId="0" applyFont="1" applyFill="1" applyBorder="1" applyAlignment="1">
      <alignment wrapText="1"/>
    </xf>
    <xf numFmtId="164" fontId="2" fillId="0" borderId="46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64" fontId="9" fillId="3" borderId="18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wrapText="1"/>
    </xf>
    <xf numFmtId="49" fontId="4" fillId="3" borderId="18" xfId="0" applyNumberFormat="1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left" vertical="center" wrapText="1"/>
    </xf>
    <xf numFmtId="164" fontId="2" fillId="3" borderId="18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4" fillId="0" borderId="20" xfId="0" applyFont="1" applyBorder="1" applyAlignment="1">
      <alignment horizontal="center" wrapText="1"/>
    </xf>
    <xf numFmtId="49" fontId="4" fillId="0" borderId="19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center" wrapText="1"/>
    </xf>
    <xf numFmtId="49" fontId="4" fillId="0" borderId="48" xfId="0" applyNumberFormat="1" applyFont="1" applyBorder="1" applyAlignment="1">
      <alignment horizontal="center" wrapText="1"/>
    </xf>
    <xf numFmtId="0" fontId="4" fillId="0" borderId="48" xfId="0" applyFont="1" applyBorder="1" applyAlignment="1">
      <alignment horizontal="left" wrapText="1"/>
    </xf>
    <xf numFmtId="164" fontId="2" fillId="0" borderId="48" xfId="0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wrapText="1"/>
    </xf>
    <xf numFmtId="164" fontId="2" fillId="0" borderId="49" xfId="0" applyNumberFormat="1" applyFont="1" applyBorder="1" applyAlignment="1">
      <alignment horizontal="center" vertical="center" wrapText="1"/>
    </xf>
    <xf numFmtId="0" fontId="7" fillId="0" borderId="48" xfId="0" applyFont="1" applyBorder="1"/>
    <xf numFmtId="0" fontId="11" fillId="0" borderId="48" xfId="0" applyFont="1" applyBorder="1" applyAlignment="1">
      <alignment horizontal="left" vertical="center" wrapText="1"/>
    </xf>
    <xf numFmtId="49" fontId="12" fillId="0" borderId="49" xfId="0" applyNumberFormat="1" applyFont="1" applyBorder="1" applyAlignment="1">
      <alignment horizontal="center" wrapText="1"/>
    </xf>
    <xf numFmtId="0" fontId="11" fillId="0" borderId="49" xfId="0" applyFont="1" applyBorder="1" applyAlignment="1">
      <alignment horizontal="center" wrapText="1"/>
    </xf>
    <xf numFmtId="49" fontId="11" fillId="0" borderId="49" xfId="0" applyNumberFormat="1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0" fontId="12" fillId="0" borderId="49" xfId="0" applyFont="1" applyBorder="1" applyAlignment="1">
      <alignment horizontal="center" wrapText="1"/>
    </xf>
    <xf numFmtId="0" fontId="11" fillId="0" borderId="49" xfId="0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right" wrapText="1"/>
    </xf>
    <xf numFmtId="0" fontId="6" fillId="2" borderId="8" xfId="0" applyFont="1" applyFill="1" applyBorder="1" applyAlignment="1">
      <alignment horizontal="right" wrapText="1"/>
    </xf>
    <xf numFmtId="0" fontId="6" fillId="2" borderId="47" xfId="0" applyFont="1" applyFill="1" applyBorder="1" applyAlignment="1">
      <alignment horizontal="right" wrapText="1"/>
    </xf>
    <xf numFmtId="0" fontId="5" fillId="0" borderId="2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right" wrapText="1"/>
    </xf>
    <xf numFmtId="0" fontId="5" fillId="2" borderId="9" xfId="0" applyFont="1" applyFill="1" applyBorder="1" applyAlignment="1">
      <alignment horizontal="right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abSelected="1" workbookViewId="0">
      <selection activeCell="F155" sqref="F155"/>
    </sheetView>
  </sheetViews>
  <sheetFormatPr defaultColWidth="9.140625" defaultRowHeight="15" x14ac:dyDescent="0.25"/>
  <cols>
    <col min="1" max="1" width="8.140625" style="1" customWidth="1"/>
    <col min="2" max="2" width="11" style="1" customWidth="1"/>
    <col min="3" max="3" width="18.85546875" style="1" customWidth="1"/>
    <col min="4" max="4" width="6.7109375" style="2" customWidth="1"/>
    <col min="5" max="5" width="56.5703125" style="2" customWidth="1"/>
    <col min="6" max="6" width="47.28515625" style="1" customWidth="1"/>
    <col min="7" max="7" width="14.7109375" style="1" customWidth="1"/>
    <col min="8" max="8" width="7.42578125" style="1" customWidth="1"/>
    <col min="9" max="9" width="8.42578125" style="1" customWidth="1"/>
    <col min="10" max="10" width="8.7109375" style="1" customWidth="1"/>
    <col min="11" max="11" width="9.140625" style="1" bestFit="1" customWidth="1"/>
    <col min="12" max="16384" width="9.140625" style="1"/>
  </cols>
  <sheetData>
    <row r="1" spans="1:8" ht="15.75" x14ac:dyDescent="0.25">
      <c r="A1" s="3"/>
      <c r="B1" s="3"/>
      <c r="C1" s="3"/>
      <c r="D1" s="4"/>
      <c r="E1" s="4"/>
      <c r="F1" s="3" t="s">
        <v>0</v>
      </c>
    </row>
    <row r="2" spans="1:8" ht="15.75" x14ac:dyDescent="0.25">
      <c r="A2" s="3"/>
      <c r="B2" s="3"/>
      <c r="C2" s="3"/>
      <c r="D2" s="4"/>
      <c r="E2" s="4"/>
      <c r="F2" s="3" t="s">
        <v>1</v>
      </c>
    </row>
    <row r="3" spans="1:8" ht="47.25" x14ac:dyDescent="0.25">
      <c r="A3" s="3"/>
      <c r="B3" s="3"/>
      <c r="C3" s="3"/>
      <c r="D3" s="4"/>
      <c r="E3" s="4"/>
      <c r="F3" s="141" t="s">
        <v>199</v>
      </c>
    </row>
    <row r="4" spans="1:8" ht="15.75" x14ac:dyDescent="0.25">
      <c r="A4" s="3"/>
      <c r="B4" s="3"/>
      <c r="C4" s="3"/>
      <c r="D4" s="4"/>
      <c r="E4" s="4"/>
      <c r="F4" s="5" t="s">
        <v>200</v>
      </c>
    </row>
    <row r="5" spans="1:8" ht="15.75" x14ac:dyDescent="0.25">
      <c r="A5" s="3"/>
      <c r="B5" s="3"/>
      <c r="C5" s="3"/>
      <c r="D5" s="4"/>
      <c r="E5" s="4"/>
      <c r="F5" s="3"/>
    </row>
    <row r="6" spans="1:8" ht="15.75" x14ac:dyDescent="0.25">
      <c r="A6" s="143" t="s">
        <v>191</v>
      </c>
      <c r="B6" s="143"/>
      <c r="C6" s="143"/>
      <c r="D6" s="143"/>
      <c r="E6" s="143"/>
      <c r="F6" s="143"/>
    </row>
    <row r="7" spans="1:8" ht="39" customHeight="1" x14ac:dyDescent="0.25">
      <c r="A7" s="148" t="s">
        <v>2</v>
      </c>
      <c r="B7" s="149"/>
      <c r="C7" s="150"/>
      <c r="D7" s="144" t="s">
        <v>3</v>
      </c>
      <c r="E7" s="145"/>
      <c r="F7" s="7" t="s">
        <v>4</v>
      </c>
    </row>
    <row r="8" spans="1:8" ht="30" customHeight="1" x14ac:dyDescent="0.25">
      <c r="A8" s="151"/>
      <c r="B8" s="152"/>
      <c r="C8" s="153"/>
      <c r="D8" s="146"/>
      <c r="E8" s="147"/>
      <c r="F8" s="7" t="s">
        <v>5</v>
      </c>
    </row>
    <row r="9" spans="1:8" ht="15.75" x14ac:dyDescent="0.25">
      <c r="A9" s="161">
        <v>1</v>
      </c>
      <c r="B9" s="162"/>
      <c r="C9" s="155"/>
      <c r="D9" s="154">
        <v>2</v>
      </c>
      <c r="E9" s="155"/>
      <c r="F9" s="8">
        <v>4</v>
      </c>
    </row>
    <row r="10" spans="1:8" ht="15.75" x14ac:dyDescent="0.25">
      <c r="A10" s="163" t="s">
        <v>6</v>
      </c>
      <c r="B10" s="164"/>
      <c r="C10" s="164"/>
      <c r="D10" s="164"/>
      <c r="E10" s="165"/>
      <c r="F10" s="9">
        <f>F11+F17+0.01</f>
        <v>10404.24</v>
      </c>
    </row>
    <row r="11" spans="1:8" ht="15.75" x14ac:dyDescent="0.25">
      <c r="A11" s="166" t="s">
        <v>7</v>
      </c>
      <c r="B11" s="167"/>
      <c r="C11" s="167"/>
      <c r="D11" s="167"/>
      <c r="E11" s="168"/>
      <c r="F11" s="9">
        <f>SUM(F12:F16)</f>
        <v>7189.04</v>
      </c>
    </row>
    <row r="12" spans="1:8" ht="32.25" customHeight="1" x14ac:dyDescent="0.25">
      <c r="A12" s="169" t="s">
        <v>8</v>
      </c>
      <c r="B12" s="170"/>
      <c r="C12" s="171"/>
      <c r="D12" s="172" t="s">
        <v>9</v>
      </c>
      <c r="E12" s="173"/>
      <c r="F12" s="12">
        <v>715.54</v>
      </c>
    </row>
    <row r="13" spans="1:8" ht="15.75" x14ac:dyDescent="0.25">
      <c r="A13" s="174" t="s">
        <v>10</v>
      </c>
      <c r="B13" s="175"/>
      <c r="C13" s="176"/>
      <c r="D13" s="177" t="s">
        <v>11</v>
      </c>
      <c r="E13" s="178"/>
      <c r="F13" s="15">
        <v>3154.14</v>
      </c>
    </row>
    <row r="14" spans="1:8" ht="15.75" x14ac:dyDescent="0.25">
      <c r="A14" s="174" t="s">
        <v>12</v>
      </c>
      <c r="B14" s="175"/>
      <c r="C14" s="176"/>
      <c r="D14" s="177" t="s">
        <v>13</v>
      </c>
      <c r="E14" s="178"/>
      <c r="F14" s="15">
        <v>456.58</v>
      </c>
      <c r="H14" s="16"/>
    </row>
    <row r="15" spans="1:8" ht="15.75" x14ac:dyDescent="0.25">
      <c r="A15" s="174" t="s">
        <v>14</v>
      </c>
      <c r="B15" s="175"/>
      <c r="C15" s="176"/>
      <c r="D15" s="177" t="s">
        <v>15</v>
      </c>
      <c r="E15" s="178"/>
      <c r="F15" s="17">
        <v>31.83</v>
      </c>
      <c r="H15" s="16"/>
    </row>
    <row r="16" spans="1:8" ht="15.75" x14ac:dyDescent="0.25">
      <c r="A16" s="158" t="s">
        <v>16</v>
      </c>
      <c r="B16" s="159"/>
      <c r="C16" s="160"/>
      <c r="D16" s="156" t="s">
        <v>17</v>
      </c>
      <c r="E16" s="157"/>
      <c r="F16" s="17">
        <v>2830.95</v>
      </c>
    </row>
    <row r="17" spans="1:9" ht="15.75" x14ac:dyDescent="0.25">
      <c r="A17" s="166" t="s">
        <v>18</v>
      </c>
      <c r="B17" s="167"/>
      <c r="C17" s="167"/>
      <c r="D17" s="167"/>
      <c r="E17" s="168"/>
      <c r="F17" s="9">
        <f>SUM(F18:F27)</f>
        <v>3215.1899999999996</v>
      </c>
      <c r="I17" s="19"/>
    </row>
    <row r="18" spans="1:9" ht="87" customHeight="1" x14ac:dyDescent="0.25">
      <c r="A18" s="169" t="s">
        <v>19</v>
      </c>
      <c r="B18" s="170"/>
      <c r="C18" s="171"/>
      <c r="D18" s="172" t="s">
        <v>20</v>
      </c>
      <c r="E18" s="173"/>
      <c r="F18" s="20">
        <v>0</v>
      </c>
    </row>
    <row r="19" spans="1:9" ht="67.5" customHeight="1" x14ac:dyDescent="0.25">
      <c r="A19" s="174" t="s">
        <v>21</v>
      </c>
      <c r="B19" s="175"/>
      <c r="C19" s="176"/>
      <c r="D19" s="177" t="s">
        <v>20</v>
      </c>
      <c r="E19" s="178"/>
      <c r="F19" s="21">
        <v>1941.73</v>
      </c>
    </row>
    <row r="20" spans="1:9" ht="76.5" customHeight="1" x14ac:dyDescent="0.25">
      <c r="A20" s="174" t="s">
        <v>22</v>
      </c>
      <c r="B20" s="175"/>
      <c r="C20" s="176"/>
      <c r="D20" s="177" t="s">
        <v>23</v>
      </c>
      <c r="E20" s="178"/>
      <c r="F20" s="15">
        <v>24.49</v>
      </c>
    </row>
    <row r="21" spans="1:9" ht="60.75" customHeight="1" x14ac:dyDescent="0.25">
      <c r="A21" s="174" t="s">
        <v>24</v>
      </c>
      <c r="B21" s="175"/>
      <c r="C21" s="176"/>
      <c r="D21" s="177" t="s">
        <v>25</v>
      </c>
      <c r="E21" s="178"/>
      <c r="F21" s="15">
        <v>235.44</v>
      </c>
    </row>
    <row r="22" spans="1:9" ht="44.25" customHeight="1" x14ac:dyDescent="0.25">
      <c r="A22" s="174" t="s">
        <v>26</v>
      </c>
      <c r="B22" s="175"/>
      <c r="C22" s="176"/>
      <c r="D22" s="177" t="s">
        <v>27</v>
      </c>
      <c r="E22" s="178"/>
      <c r="F22" s="15">
        <v>0</v>
      </c>
    </row>
    <row r="23" spans="1:9" ht="44.25" customHeight="1" x14ac:dyDescent="0.25">
      <c r="A23" s="174" t="s">
        <v>28</v>
      </c>
      <c r="B23" s="175"/>
      <c r="C23" s="176"/>
      <c r="D23" s="179" t="s">
        <v>29</v>
      </c>
      <c r="E23" s="176"/>
      <c r="F23" s="17">
        <v>0</v>
      </c>
    </row>
    <row r="24" spans="1:9" ht="44.25" customHeight="1" x14ac:dyDescent="0.25">
      <c r="A24" s="174" t="s">
        <v>30</v>
      </c>
      <c r="B24" s="175"/>
      <c r="C24" s="176"/>
      <c r="D24" s="179" t="s">
        <v>31</v>
      </c>
      <c r="E24" s="176"/>
      <c r="F24" s="17">
        <v>682.93</v>
      </c>
    </row>
    <row r="25" spans="1:9" ht="64.5" customHeight="1" x14ac:dyDescent="0.25">
      <c r="A25" s="174" t="s">
        <v>32</v>
      </c>
      <c r="B25" s="175"/>
      <c r="C25" s="176"/>
      <c r="D25" s="179" t="s">
        <v>33</v>
      </c>
      <c r="E25" s="176"/>
      <c r="F25" s="17">
        <v>325.41000000000003</v>
      </c>
    </row>
    <row r="26" spans="1:9" ht="95.25" customHeight="1" x14ac:dyDescent="0.25">
      <c r="A26" s="174" t="s">
        <v>34</v>
      </c>
      <c r="B26" s="175"/>
      <c r="C26" s="176"/>
      <c r="D26" s="179" t="s">
        <v>35</v>
      </c>
      <c r="E26" s="176"/>
      <c r="F26" s="23">
        <v>0</v>
      </c>
    </row>
    <row r="27" spans="1:9" ht="38.25" customHeight="1" x14ac:dyDescent="0.25">
      <c r="A27" s="186" t="s">
        <v>36</v>
      </c>
      <c r="B27" s="187"/>
      <c r="C27" s="188"/>
      <c r="D27" s="191" t="s">
        <v>37</v>
      </c>
      <c r="E27" s="188"/>
      <c r="F27" s="15">
        <v>5.19</v>
      </c>
    </row>
    <row r="28" spans="1:9" ht="15.75" x14ac:dyDescent="0.25">
      <c r="A28" s="163" t="s">
        <v>38</v>
      </c>
      <c r="B28" s="164"/>
      <c r="C28" s="165"/>
      <c r="D28" s="189" t="s">
        <v>39</v>
      </c>
      <c r="E28" s="190"/>
      <c r="F28" s="24">
        <f>SUM(F29)</f>
        <v>7599.82</v>
      </c>
    </row>
    <row r="29" spans="1:9" ht="42" customHeight="1" x14ac:dyDescent="0.25">
      <c r="A29" s="169" t="s">
        <v>40</v>
      </c>
      <c r="B29" s="170"/>
      <c r="C29" s="171"/>
      <c r="D29" s="172" t="s">
        <v>41</v>
      </c>
      <c r="E29" s="173"/>
      <c r="F29" s="20">
        <v>7599.82</v>
      </c>
    </row>
    <row r="30" spans="1:9" ht="15.75" x14ac:dyDescent="0.25">
      <c r="A30" s="193" t="s">
        <v>42</v>
      </c>
      <c r="B30" s="194"/>
      <c r="C30" s="194"/>
      <c r="D30" s="194"/>
      <c r="E30" s="190"/>
      <c r="F30" s="9">
        <f>F11+F17+F28</f>
        <v>18004.05</v>
      </c>
    </row>
    <row r="31" spans="1:9" ht="15.75" x14ac:dyDescent="0.25">
      <c r="A31" s="192"/>
      <c r="B31" s="192"/>
      <c r="C31" s="192"/>
      <c r="D31" s="185"/>
      <c r="E31" s="185"/>
      <c r="F31" s="25"/>
    </row>
    <row r="32" spans="1:9" ht="15.75" x14ac:dyDescent="0.25">
      <c r="A32" s="3"/>
      <c r="B32" s="3"/>
      <c r="C32" s="3"/>
      <c r="D32" s="4"/>
      <c r="E32" s="4"/>
      <c r="F32" s="3"/>
    </row>
    <row r="33" spans="1:10" ht="15.75" x14ac:dyDescent="0.25">
      <c r="A33" s="3"/>
      <c r="B33" s="3"/>
      <c r="C33" s="3"/>
      <c r="D33" s="4"/>
      <c r="E33" s="4"/>
      <c r="F33" s="3" t="s">
        <v>0</v>
      </c>
    </row>
    <row r="34" spans="1:10" ht="15.75" x14ac:dyDescent="0.25">
      <c r="A34" s="3"/>
      <c r="B34" s="3"/>
      <c r="C34" s="3"/>
      <c r="D34" s="4"/>
      <c r="E34" s="4"/>
      <c r="F34" s="3" t="s">
        <v>1</v>
      </c>
    </row>
    <row r="35" spans="1:10" ht="47.25" x14ac:dyDescent="0.25">
      <c r="A35" s="3"/>
      <c r="B35" s="3"/>
      <c r="C35" s="3"/>
      <c r="D35" s="4"/>
      <c r="E35" s="4"/>
      <c r="F35" s="141" t="s">
        <v>199</v>
      </c>
    </row>
    <row r="36" spans="1:10" ht="15.75" x14ac:dyDescent="0.25">
      <c r="A36" s="3"/>
      <c r="B36" s="3"/>
      <c r="C36" s="3"/>
      <c r="D36" s="4"/>
      <c r="E36" s="4"/>
      <c r="F36" s="5" t="s">
        <v>200</v>
      </c>
    </row>
    <row r="37" spans="1:10" ht="15.75" x14ac:dyDescent="0.25">
      <c r="A37" s="3"/>
      <c r="B37" s="3"/>
      <c r="C37" s="3"/>
      <c r="D37" s="4"/>
      <c r="E37" s="4"/>
      <c r="F37" s="3"/>
    </row>
    <row r="38" spans="1:10" ht="15.75" x14ac:dyDescent="0.25">
      <c r="A38" s="181" t="s">
        <v>192</v>
      </c>
      <c r="B38" s="181"/>
      <c r="C38" s="181"/>
      <c r="D38" s="181"/>
      <c r="E38" s="181"/>
      <c r="F38" s="181"/>
    </row>
    <row r="39" spans="1:10" ht="15.75" x14ac:dyDescent="0.25">
      <c r="A39" s="3"/>
      <c r="B39" s="3"/>
      <c r="C39" s="3"/>
      <c r="D39" s="4"/>
      <c r="E39" s="4"/>
      <c r="F39" s="3"/>
    </row>
    <row r="40" spans="1:10" ht="15.75" x14ac:dyDescent="0.25">
      <c r="A40" s="182" t="s">
        <v>43</v>
      </c>
      <c r="B40" s="183"/>
      <c r="C40" s="183"/>
      <c r="D40" s="184"/>
      <c r="E40" s="144" t="s">
        <v>44</v>
      </c>
      <c r="F40" s="144" t="s">
        <v>45</v>
      </c>
    </row>
    <row r="41" spans="1:10" ht="15.75" x14ac:dyDescent="0.25">
      <c r="A41" s="26" t="s">
        <v>46</v>
      </c>
      <c r="B41" s="26" t="s">
        <v>47</v>
      </c>
      <c r="C41" s="26" t="s">
        <v>48</v>
      </c>
      <c r="D41" s="27" t="s">
        <v>49</v>
      </c>
      <c r="E41" s="180"/>
      <c r="F41" s="180"/>
    </row>
    <row r="42" spans="1:10" ht="15.75" x14ac:dyDescent="0.25">
      <c r="A42" s="28">
        <v>1</v>
      </c>
      <c r="B42" s="29">
        <v>2</v>
      </c>
      <c r="C42" s="29">
        <v>3</v>
      </c>
      <c r="D42" s="29">
        <v>4</v>
      </c>
      <c r="E42" s="29">
        <v>5</v>
      </c>
      <c r="F42" s="29">
        <v>7</v>
      </c>
    </row>
    <row r="43" spans="1:10" ht="15.75" x14ac:dyDescent="0.25">
      <c r="A43" s="10">
        <v>650</v>
      </c>
      <c r="B43" s="30" t="s">
        <v>50</v>
      </c>
      <c r="C43" s="208" t="s">
        <v>51</v>
      </c>
      <c r="D43" s="167"/>
      <c r="E43" s="168"/>
      <c r="F43" s="31">
        <f>F44+F48+F62+F58</f>
        <v>10383.08</v>
      </c>
      <c r="G43" s="19"/>
    </row>
    <row r="44" spans="1:10" s="32" customFormat="1" ht="47.25" x14ac:dyDescent="0.25">
      <c r="A44" s="33">
        <v>650</v>
      </c>
      <c r="B44" s="34" t="s">
        <v>52</v>
      </c>
      <c r="C44" s="35"/>
      <c r="D44" s="36"/>
      <c r="E44" s="37" t="s">
        <v>53</v>
      </c>
      <c r="F44" s="38">
        <f>F45</f>
        <v>479.03000000000003</v>
      </c>
      <c r="H44" s="39"/>
      <c r="I44" s="39"/>
    </row>
    <row r="45" spans="1:10" s="40" customFormat="1" ht="31.5" x14ac:dyDescent="0.25">
      <c r="A45" s="41">
        <v>650</v>
      </c>
      <c r="B45" s="42" t="s">
        <v>52</v>
      </c>
      <c r="C45" s="43" t="s">
        <v>54</v>
      </c>
      <c r="D45" s="44"/>
      <c r="E45" s="45" t="s">
        <v>55</v>
      </c>
      <c r="F45" s="46">
        <f>F46+F47</f>
        <v>479.03000000000003</v>
      </c>
    </row>
    <row r="46" spans="1:10" s="32" customFormat="1" ht="31.5" x14ac:dyDescent="0.25">
      <c r="A46" s="47">
        <v>650</v>
      </c>
      <c r="B46" s="42" t="s">
        <v>52</v>
      </c>
      <c r="C46" s="42" t="s">
        <v>54</v>
      </c>
      <c r="D46" s="48">
        <v>121</v>
      </c>
      <c r="E46" s="14" t="s">
        <v>56</v>
      </c>
      <c r="F46" s="49">
        <v>391.36</v>
      </c>
      <c r="H46" s="39"/>
      <c r="J46" s="39"/>
    </row>
    <row r="47" spans="1:10" s="32" customFormat="1" ht="44.25" customHeight="1" x14ac:dyDescent="0.25">
      <c r="A47" s="47">
        <v>650</v>
      </c>
      <c r="B47" s="42" t="s">
        <v>52</v>
      </c>
      <c r="C47" s="42" t="s">
        <v>54</v>
      </c>
      <c r="D47" s="48">
        <v>129</v>
      </c>
      <c r="E47" s="14" t="s">
        <v>57</v>
      </c>
      <c r="F47" s="49">
        <v>87.67</v>
      </c>
      <c r="H47" s="39"/>
      <c r="J47" s="39"/>
    </row>
    <row r="48" spans="1:10" s="40" customFormat="1" ht="63" x14ac:dyDescent="0.25">
      <c r="A48" s="41">
        <v>650</v>
      </c>
      <c r="B48" s="42" t="s">
        <v>58</v>
      </c>
      <c r="C48" s="43"/>
      <c r="D48" s="44"/>
      <c r="E48" s="45" t="s">
        <v>59</v>
      </c>
      <c r="F48" s="46">
        <f>F53+F51+F49</f>
        <v>5499.71</v>
      </c>
    </row>
    <row r="49" spans="1:10" s="40" customFormat="1" ht="31.5" x14ac:dyDescent="0.25">
      <c r="A49" s="41">
        <v>650</v>
      </c>
      <c r="B49" s="42" t="s">
        <v>58</v>
      </c>
      <c r="C49" s="43" t="s">
        <v>60</v>
      </c>
      <c r="D49" s="44"/>
      <c r="E49" s="45" t="s">
        <v>61</v>
      </c>
      <c r="F49" s="46">
        <f>F50</f>
        <v>0</v>
      </c>
    </row>
    <row r="50" spans="1:10" s="32" customFormat="1" ht="15.75" x14ac:dyDescent="0.25">
      <c r="A50" s="47">
        <v>650</v>
      </c>
      <c r="B50" s="42" t="s">
        <v>58</v>
      </c>
      <c r="C50" s="42" t="s">
        <v>62</v>
      </c>
      <c r="D50" s="48">
        <v>244</v>
      </c>
      <c r="E50" s="50" t="s">
        <v>63</v>
      </c>
      <c r="F50" s="49">
        <v>0</v>
      </c>
      <c r="H50" s="39"/>
      <c r="J50" s="39"/>
    </row>
    <row r="51" spans="1:10" s="32" customFormat="1" ht="31.5" x14ac:dyDescent="0.25">
      <c r="A51" s="51">
        <v>650</v>
      </c>
      <c r="B51" s="52" t="s">
        <v>58</v>
      </c>
      <c r="C51" s="53" t="s">
        <v>64</v>
      </c>
      <c r="D51" s="54"/>
      <c r="E51" s="55" t="s">
        <v>65</v>
      </c>
      <c r="F51" s="56">
        <f>F52</f>
        <v>11.8</v>
      </c>
      <c r="H51" s="39"/>
      <c r="J51" s="39"/>
    </row>
    <row r="52" spans="1:10" s="32" customFormat="1" ht="15.75" x14ac:dyDescent="0.25">
      <c r="A52" s="47">
        <v>650</v>
      </c>
      <c r="B52" s="42" t="s">
        <v>58</v>
      </c>
      <c r="C52" s="42" t="s">
        <v>64</v>
      </c>
      <c r="D52" s="48">
        <v>244</v>
      </c>
      <c r="E52" s="50" t="s">
        <v>63</v>
      </c>
      <c r="F52" s="49">
        <v>11.8</v>
      </c>
      <c r="H52" s="39"/>
      <c r="J52" s="39"/>
    </row>
    <row r="53" spans="1:10" s="40" customFormat="1" ht="31.5" x14ac:dyDescent="0.25">
      <c r="A53" s="41">
        <v>650</v>
      </c>
      <c r="B53" s="42" t="s">
        <v>58</v>
      </c>
      <c r="C53" s="43" t="s">
        <v>66</v>
      </c>
      <c r="D53" s="44"/>
      <c r="E53" s="45" t="s">
        <v>61</v>
      </c>
      <c r="F53" s="46">
        <f>SUM(F54:F57)</f>
        <v>5487.91</v>
      </c>
    </row>
    <row r="54" spans="1:10" s="32" customFormat="1" ht="31.5" x14ac:dyDescent="0.25">
      <c r="A54" s="47">
        <v>650</v>
      </c>
      <c r="B54" s="42" t="s">
        <v>58</v>
      </c>
      <c r="C54" s="42" t="s">
        <v>66</v>
      </c>
      <c r="D54" s="48">
        <v>121</v>
      </c>
      <c r="E54" s="14" t="s">
        <v>56</v>
      </c>
      <c r="F54" s="49">
        <v>3728.4</v>
      </c>
    </row>
    <row r="55" spans="1:10" s="32" customFormat="1" ht="36.75" customHeight="1" x14ac:dyDescent="0.25">
      <c r="A55" s="47">
        <v>650</v>
      </c>
      <c r="B55" s="42" t="s">
        <v>58</v>
      </c>
      <c r="C55" s="42" t="s">
        <v>66</v>
      </c>
      <c r="D55" s="48">
        <v>122</v>
      </c>
      <c r="E55" s="14" t="s">
        <v>67</v>
      </c>
      <c r="F55" s="49">
        <v>386.1</v>
      </c>
    </row>
    <row r="56" spans="1:10" s="32" customFormat="1" ht="63" x14ac:dyDescent="0.25">
      <c r="A56" s="47">
        <v>650</v>
      </c>
      <c r="B56" s="42" t="s">
        <v>58</v>
      </c>
      <c r="C56" s="42" t="s">
        <v>66</v>
      </c>
      <c r="D56" s="48">
        <v>129</v>
      </c>
      <c r="E56" s="14" t="s">
        <v>57</v>
      </c>
      <c r="F56" s="49">
        <v>1357.8</v>
      </c>
    </row>
    <row r="57" spans="1:10" s="32" customFormat="1" ht="21.75" customHeight="1" x14ac:dyDescent="0.25">
      <c r="A57" s="47">
        <v>650</v>
      </c>
      <c r="B57" s="42" t="s">
        <v>58</v>
      </c>
      <c r="C57" s="42" t="s">
        <v>66</v>
      </c>
      <c r="D57" s="48">
        <v>853</v>
      </c>
      <c r="E57" s="14" t="s">
        <v>68</v>
      </c>
      <c r="F57" s="49">
        <v>15.61</v>
      </c>
    </row>
    <row r="58" spans="1:10" s="32" customFormat="1" ht="25.5" customHeight="1" x14ac:dyDescent="0.25">
      <c r="A58" s="41">
        <v>650</v>
      </c>
      <c r="B58" s="43" t="s">
        <v>69</v>
      </c>
      <c r="C58" s="42"/>
      <c r="D58" s="48"/>
      <c r="E58" s="45" t="s">
        <v>70</v>
      </c>
      <c r="F58" s="46">
        <f>F59</f>
        <v>0</v>
      </c>
    </row>
    <row r="59" spans="1:10" s="32" customFormat="1" ht="45" customHeight="1" x14ac:dyDescent="0.25">
      <c r="A59" s="47">
        <v>650</v>
      </c>
      <c r="B59" s="42" t="s">
        <v>69</v>
      </c>
      <c r="C59" s="42" t="s">
        <v>71</v>
      </c>
      <c r="D59" s="48"/>
      <c r="E59" s="14" t="s">
        <v>72</v>
      </c>
      <c r="F59" s="49">
        <f>F60</f>
        <v>0</v>
      </c>
    </row>
    <row r="60" spans="1:10" s="32" customFormat="1" ht="27" customHeight="1" x14ac:dyDescent="0.25">
      <c r="A60" s="47">
        <v>650</v>
      </c>
      <c r="B60" s="42" t="s">
        <v>69</v>
      </c>
      <c r="C60" s="42" t="s">
        <v>73</v>
      </c>
      <c r="D60" s="48">
        <v>880</v>
      </c>
      <c r="E60" s="14" t="s">
        <v>74</v>
      </c>
      <c r="F60" s="49">
        <v>0</v>
      </c>
    </row>
    <row r="61" spans="1:10" s="32" customFormat="1" ht="27" customHeight="1" x14ac:dyDescent="0.25">
      <c r="A61" s="47">
        <v>650</v>
      </c>
      <c r="B61" s="42" t="s">
        <v>69</v>
      </c>
      <c r="C61" s="42" t="s">
        <v>75</v>
      </c>
      <c r="D61" s="48">
        <v>880</v>
      </c>
      <c r="E61" s="14" t="s">
        <v>76</v>
      </c>
      <c r="F61" s="49">
        <v>0</v>
      </c>
    </row>
    <row r="62" spans="1:10" s="32" customFormat="1" ht="15.75" x14ac:dyDescent="0.25">
      <c r="A62" s="41">
        <v>650</v>
      </c>
      <c r="B62" s="43" t="s">
        <v>77</v>
      </c>
      <c r="C62" s="43"/>
      <c r="D62" s="44"/>
      <c r="E62" s="45" t="s">
        <v>78</v>
      </c>
      <c r="F62" s="46">
        <f>F63+F78+F76</f>
        <v>4404.34</v>
      </c>
    </row>
    <row r="63" spans="1:10" s="32" customFormat="1" ht="31.5" x14ac:dyDescent="0.25">
      <c r="A63" s="41">
        <v>650</v>
      </c>
      <c r="B63" s="42" t="s">
        <v>77</v>
      </c>
      <c r="C63" s="43" t="s">
        <v>79</v>
      </c>
      <c r="D63" s="44"/>
      <c r="E63" s="45" t="s">
        <v>80</v>
      </c>
      <c r="F63" s="46">
        <f>SUM(F64:F75)</f>
        <v>3907.51</v>
      </c>
    </row>
    <row r="64" spans="1:10" s="32" customFormat="1" ht="15.75" x14ac:dyDescent="0.25">
      <c r="A64" s="47">
        <v>650</v>
      </c>
      <c r="B64" s="42" t="s">
        <v>77</v>
      </c>
      <c r="C64" s="42" t="s">
        <v>79</v>
      </c>
      <c r="D64" s="48">
        <v>111</v>
      </c>
      <c r="E64" s="14" t="s">
        <v>81</v>
      </c>
      <c r="F64" s="49">
        <v>1896.25</v>
      </c>
    </row>
    <row r="65" spans="1:6" s="32" customFormat="1" ht="31.5" x14ac:dyDescent="0.25">
      <c r="A65" s="47">
        <v>650</v>
      </c>
      <c r="B65" s="42" t="s">
        <v>77</v>
      </c>
      <c r="C65" s="42" t="s">
        <v>79</v>
      </c>
      <c r="D65" s="48">
        <v>112</v>
      </c>
      <c r="E65" s="14" t="s">
        <v>82</v>
      </c>
      <c r="F65" s="49">
        <v>117.47</v>
      </c>
    </row>
    <row r="66" spans="1:6" s="32" customFormat="1" ht="47.25" x14ac:dyDescent="0.25">
      <c r="A66" s="47">
        <v>650</v>
      </c>
      <c r="B66" s="42" t="s">
        <v>77</v>
      </c>
      <c r="C66" s="42" t="s">
        <v>79</v>
      </c>
      <c r="D66" s="48">
        <v>119</v>
      </c>
      <c r="E66" s="14" t="s">
        <v>83</v>
      </c>
      <c r="F66" s="49">
        <v>688.57</v>
      </c>
    </row>
    <row r="67" spans="1:6" s="32" customFormat="1" ht="15.75" x14ac:dyDescent="0.25">
      <c r="A67" s="47">
        <v>650</v>
      </c>
      <c r="B67" s="42" t="s">
        <v>77</v>
      </c>
      <c r="C67" s="42" t="s">
        <v>79</v>
      </c>
      <c r="D67" s="48">
        <v>244</v>
      </c>
      <c r="E67" s="14" t="s">
        <v>84</v>
      </c>
      <c r="F67" s="49">
        <v>65.66</v>
      </c>
    </row>
    <row r="68" spans="1:6" s="32" customFormat="1" ht="15.75" x14ac:dyDescent="0.25">
      <c r="A68" s="47">
        <v>650</v>
      </c>
      <c r="B68" s="42" t="s">
        <v>77</v>
      </c>
      <c r="C68" s="42" t="s">
        <v>79</v>
      </c>
      <c r="D68" s="48">
        <v>244</v>
      </c>
      <c r="E68" s="14" t="s">
        <v>85</v>
      </c>
      <c r="F68" s="49">
        <v>231.52</v>
      </c>
    </row>
    <row r="69" spans="1:6" s="32" customFormat="1" ht="15.75" x14ac:dyDescent="0.25">
      <c r="A69" s="47">
        <v>650</v>
      </c>
      <c r="B69" s="42" t="s">
        <v>77</v>
      </c>
      <c r="C69" s="42" t="s">
        <v>79</v>
      </c>
      <c r="D69" s="48">
        <v>244</v>
      </c>
      <c r="E69" s="14" t="s">
        <v>86</v>
      </c>
      <c r="F69" s="49">
        <v>23.23</v>
      </c>
    </row>
    <row r="70" spans="1:6" s="32" customFormat="1" ht="15.75" x14ac:dyDescent="0.25">
      <c r="A70" s="47">
        <v>650</v>
      </c>
      <c r="B70" s="42" t="s">
        <v>77</v>
      </c>
      <c r="C70" s="42" t="s">
        <v>79</v>
      </c>
      <c r="D70" s="48">
        <v>244</v>
      </c>
      <c r="E70" s="14" t="s">
        <v>87</v>
      </c>
      <c r="F70" s="49">
        <v>74.84</v>
      </c>
    </row>
    <row r="71" spans="1:6" s="32" customFormat="1" ht="15.75" x14ac:dyDescent="0.25">
      <c r="A71" s="47">
        <v>650</v>
      </c>
      <c r="B71" s="42" t="s">
        <v>77</v>
      </c>
      <c r="C71" s="42" t="s">
        <v>79</v>
      </c>
      <c r="D71" s="48">
        <v>244</v>
      </c>
      <c r="E71" s="18" t="s">
        <v>63</v>
      </c>
      <c r="F71" s="49">
        <v>240.91</v>
      </c>
    </row>
    <row r="72" spans="1:6" s="32" customFormat="1" ht="15.75" x14ac:dyDescent="0.25">
      <c r="A72" s="47">
        <v>650</v>
      </c>
      <c r="B72" s="42" t="s">
        <v>77</v>
      </c>
      <c r="C72" s="42" t="s">
        <v>79</v>
      </c>
      <c r="D72" s="48">
        <v>244</v>
      </c>
      <c r="E72" s="18" t="s">
        <v>88</v>
      </c>
      <c r="F72" s="49">
        <v>0</v>
      </c>
    </row>
    <row r="73" spans="1:6" s="32" customFormat="1" ht="15.75" x14ac:dyDescent="0.25">
      <c r="A73" s="47">
        <v>650</v>
      </c>
      <c r="B73" s="42" t="s">
        <v>77</v>
      </c>
      <c r="C73" s="42" t="s">
        <v>79</v>
      </c>
      <c r="D73" s="48">
        <v>247</v>
      </c>
      <c r="E73" s="14" t="s">
        <v>86</v>
      </c>
      <c r="F73" s="49">
        <v>529.97</v>
      </c>
    </row>
    <row r="74" spans="1:6" s="32" customFormat="1" ht="15.75" x14ac:dyDescent="0.2">
      <c r="A74" s="51">
        <v>650</v>
      </c>
      <c r="B74" s="52" t="s">
        <v>77</v>
      </c>
      <c r="C74" s="52" t="s">
        <v>79</v>
      </c>
      <c r="D74" s="54">
        <v>851</v>
      </c>
      <c r="E74" s="14" t="s">
        <v>89</v>
      </c>
      <c r="F74" s="49">
        <v>32.51</v>
      </c>
    </row>
    <row r="75" spans="1:6" s="32" customFormat="1" ht="15.75" x14ac:dyDescent="0.25">
      <c r="A75" s="47">
        <v>650</v>
      </c>
      <c r="B75" s="42" t="s">
        <v>77</v>
      </c>
      <c r="C75" s="42" t="s">
        <v>79</v>
      </c>
      <c r="D75" s="48">
        <v>853</v>
      </c>
      <c r="E75" s="14" t="s">
        <v>90</v>
      </c>
      <c r="F75" s="49">
        <v>6.58</v>
      </c>
    </row>
    <row r="76" spans="1:6" s="32" customFormat="1" ht="35.25" customHeight="1" x14ac:dyDescent="0.25">
      <c r="A76" s="41">
        <v>650</v>
      </c>
      <c r="B76" s="57" t="s">
        <v>77</v>
      </c>
      <c r="C76" s="57" t="s">
        <v>91</v>
      </c>
      <c r="D76" s="48"/>
      <c r="E76" s="45" t="s">
        <v>92</v>
      </c>
      <c r="F76" s="49">
        <f>F77</f>
        <v>143.72</v>
      </c>
    </row>
    <row r="77" spans="1:6" s="32" customFormat="1" ht="27" customHeight="1" x14ac:dyDescent="0.2">
      <c r="A77" s="13">
        <v>650</v>
      </c>
      <c r="B77" s="58" t="s">
        <v>77</v>
      </c>
      <c r="C77" s="58" t="s">
        <v>91</v>
      </c>
      <c r="D77" s="22">
        <v>244</v>
      </c>
      <c r="E77" s="14" t="s">
        <v>93</v>
      </c>
      <c r="F77" s="49">
        <v>143.72</v>
      </c>
    </row>
    <row r="78" spans="1:6" s="32" customFormat="1" ht="31.5" x14ac:dyDescent="0.25">
      <c r="A78" s="41">
        <v>650</v>
      </c>
      <c r="B78" s="42" t="s">
        <v>77</v>
      </c>
      <c r="C78" s="43" t="s">
        <v>71</v>
      </c>
      <c r="D78" s="44"/>
      <c r="E78" s="45" t="s">
        <v>94</v>
      </c>
      <c r="F78" s="46">
        <f>SUM(F79)</f>
        <v>353.11</v>
      </c>
    </row>
    <row r="79" spans="1:6" s="32" customFormat="1" ht="63" x14ac:dyDescent="0.25">
      <c r="A79" s="13">
        <v>650</v>
      </c>
      <c r="B79" s="58" t="s">
        <v>77</v>
      </c>
      <c r="C79" s="42" t="s">
        <v>71</v>
      </c>
      <c r="D79" s="22">
        <v>831</v>
      </c>
      <c r="E79" s="14" t="s">
        <v>95</v>
      </c>
      <c r="F79" s="49">
        <v>353.11</v>
      </c>
    </row>
    <row r="80" spans="1:6" ht="15.75" x14ac:dyDescent="0.25">
      <c r="A80" s="10">
        <v>650</v>
      </c>
      <c r="B80" s="30" t="s">
        <v>96</v>
      </c>
      <c r="C80" s="207" t="s">
        <v>97</v>
      </c>
      <c r="D80" s="164"/>
      <c r="E80" s="165"/>
      <c r="F80" s="59">
        <f>F81</f>
        <v>120.05</v>
      </c>
    </row>
    <row r="81" spans="1:10" s="32" customFormat="1" ht="15.75" x14ac:dyDescent="0.25">
      <c r="A81" s="33">
        <v>650</v>
      </c>
      <c r="B81" s="34" t="s">
        <v>98</v>
      </c>
      <c r="C81" s="35"/>
      <c r="D81" s="36"/>
      <c r="E81" s="37" t="s">
        <v>99</v>
      </c>
      <c r="F81" s="38">
        <f>F82</f>
        <v>120.05</v>
      </c>
      <c r="H81" s="39"/>
      <c r="I81" s="39"/>
    </row>
    <row r="82" spans="1:10" s="40" customFormat="1" ht="47.25" x14ac:dyDescent="0.25">
      <c r="A82" s="41">
        <v>650</v>
      </c>
      <c r="B82" s="42" t="s">
        <v>98</v>
      </c>
      <c r="C82" s="43" t="s">
        <v>100</v>
      </c>
      <c r="D82" s="44"/>
      <c r="E82" s="45" t="s">
        <v>101</v>
      </c>
      <c r="F82" s="46">
        <f>SUM(F83:F85)</f>
        <v>120.05</v>
      </c>
    </row>
    <row r="83" spans="1:10" s="32" customFormat="1" ht="31.5" x14ac:dyDescent="0.25">
      <c r="A83" s="47">
        <v>650</v>
      </c>
      <c r="B83" s="42" t="s">
        <v>98</v>
      </c>
      <c r="C83" s="42" t="s">
        <v>100</v>
      </c>
      <c r="D83" s="48">
        <v>121</v>
      </c>
      <c r="E83" s="14" t="s">
        <v>56</v>
      </c>
      <c r="F83" s="49">
        <v>102.91</v>
      </c>
    </row>
    <row r="84" spans="1:10" s="32" customFormat="1" ht="63.75" thickBot="1" x14ac:dyDescent="0.3">
      <c r="A84" s="47">
        <v>650</v>
      </c>
      <c r="B84" s="42" t="s">
        <v>98</v>
      </c>
      <c r="C84" s="42" t="s">
        <v>100</v>
      </c>
      <c r="D84" s="48">
        <v>129</v>
      </c>
      <c r="E84" s="18" t="s">
        <v>57</v>
      </c>
      <c r="F84" s="49">
        <v>17.14</v>
      </c>
    </row>
    <row r="85" spans="1:10" s="32" customFormat="1" ht="15.75" hidden="1" x14ac:dyDescent="0.25">
      <c r="A85" s="47">
        <v>650</v>
      </c>
      <c r="B85" s="42" t="s">
        <v>98</v>
      </c>
      <c r="C85" s="42" t="s">
        <v>102</v>
      </c>
      <c r="D85" s="48">
        <v>244</v>
      </c>
      <c r="E85" s="14" t="s">
        <v>93</v>
      </c>
      <c r="F85" s="49"/>
      <c r="H85" s="39"/>
      <c r="J85" s="39"/>
    </row>
    <row r="86" spans="1:10" ht="39" customHeight="1" thickBot="1" x14ac:dyDescent="0.3">
      <c r="A86" s="10">
        <v>650</v>
      </c>
      <c r="B86" s="30" t="s">
        <v>103</v>
      </c>
      <c r="C86" s="207" t="s">
        <v>104</v>
      </c>
      <c r="D86" s="164"/>
      <c r="E86" s="165"/>
      <c r="F86" s="59">
        <f>F87+F96+F99</f>
        <v>27.03</v>
      </c>
    </row>
    <row r="87" spans="1:10" s="32" customFormat="1" ht="15.75" x14ac:dyDescent="0.25">
      <c r="A87" s="33">
        <v>650</v>
      </c>
      <c r="B87" s="34" t="s">
        <v>105</v>
      </c>
      <c r="C87" s="35"/>
      <c r="D87" s="36"/>
      <c r="E87" s="37" t="s">
        <v>106</v>
      </c>
      <c r="F87" s="38">
        <f>F88</f>
        <v>27.03</v>
      </c>
    </row>
    <row r="88" spans="1:10" s="40" customFormat="1" ht="31.5" x14ac:dyDescent="0.25">
      <c r="A88" s="41">
        <v>650</v>
      </c>
      <c r="B88" s="42" t="s">
        <v>105</v>
      </c>
      <c r="C88" s="43" t="s">
        <v>107</v>
      </c>
      <c r="D88" s="44"/>
      <c r="E88" s="45" t="s">
        <v>108</v>
      </c>
      <c r="F88" s="46">
        <f>SUM(F89:F91)</f>
        <v>27.03</v>
      </c>
    </row>
    <row r="89" spans="1:10" s="32" customFormat="1" ht="31.5" x14ac:dyDescent="0.25">
      <c r="A89" s="47">
        <v>650</v>
      </c>
      <c r="B89" s="42" t="s">
        <v>105</v>
      </c>
      <c r="C89" s="42" t="s">
        <v>107</v>
      </c>
      <c r="D89" s="48">
        <v>121</v>
      </c>
      <c r="E89" s="14" t="s">
        <v>56</v>
      </c>
      <c r="F89" s="49">
        <v>20.190000000000001</v>
      </c>
    </row>
    <row r="90" spans="1:10" s="32" customFormat="1" ht="63" x14ac:dyDescent="0.25">
      <c r="A90" s="47">
        <v>650</v>
      </c>
      <c r="B90" s="42" t="s">
        <v>105</v>
      </c>
      <c r="C90" s="42" t="s">
        <v>107</v>
      </c>
      <c r="D90" s="48">
        <v>129</v>
      </c>
      <c r="E90" s="14" t="s">
        <v>57</v>
      </c>
      <c r="F90" s="49">
        <v>6.84</v>
      </c>
    </row>
    <row r="91" spans="1:10" s="32" customFormat="1" ht="15.75" hidden="1" x14ac:dyDescent="0.25">
      <c r="A91" s="47">
        <v>650</v>
      </c>
      <c r="B91" s="42" t="s">
        <v>105</v>
      </c>
      <c r="C91" s="42" t="s">
        <v>109</v>
      </c>
      <c r="D91" s="48">
        <v>244</v>
      </c>
      <c r="E91" s="14" t="s">
        <v>88</v>
      </c>
      <c r="F91" s="49"/>
    </row>
    <row r="92" spans="1:10" s="40" customFormat="1" ht="78.75" hidden="1" x14ac:dyDescent="0.25">
      <c r="A92" s="41">
        <v>650</v>
      </c>
      <c r="B92" s="42" t="s">
        <v>105</v>
      </c>
      <c r="C92" s="43">
        <v>4030059300</v>
      </c>
      <c r="D92" s="44"/>
      <c r="E92" s="45" t="s">
        <v>110</v>
      </c>
      <c r="F92" s="46">
        <f>SUM(F93:F95)</f>
        <v>0</v>
      </c>
    </row>
    <row r="93" spans="1:10" s="32" customFormat="1" ht="31.5" hidden="1" x14ac:dyDescent="0.25">
      <c r="A93" s="47">
        <v>650</v>
      </c>
      <c r="B93" s="42" t="s">
        <v>105</v>
      </c>
      <c r="C93" s="42">
        <v>4030059300</v>
      </c>
      <c r="D93" s="48">
        <v>121</v>
      </c>
      <c r="E93" s="14" t="s">
        <v>56</v>
      </c>
      <c r="F93" s="49"/>
    </row>
    <row r="94" spans="1:10" s="32" customFormat="1" ht="63" hidden="1" x14ac:dyDescent="0.25">
      <c r="A94" s="47">
        <v>650</v>
      </c>
      <c r="B94" s="42" t="s">
        <v>105</v>
      </c>
      <c r="C94" s="42">
        <v>4030059300</v>
      </c>
      <c r="D94" s="48">
        <v>129</v>
      </c>
      <c r="E94" s="14" t="s">
        <v>57</v>
      </c>
      <c r="F94" s="49"/>
    </row>
    <row r="95" spans="1:10" s="32" customFormat="1" ht="15.75" hidden="1" x14ac:dyDescent="0.25">
      <c r="A95" s="47">
        <v>650</v>
      </c>
      <c r="B95" s="42" t="s">
        <v>105</v>
      </c>
      <c r="C95" s="42">
        <v>4030059300</v>
      </c>
      <c r="D95" s="48">
        <v>244</v>
      </c>
      <c r="E95" s="14" t="s">
        <v>111</v>
      </c>
      <c r="F95" s="49"/>
    </row>
    <row r="96" spans="1:10" s="32" customFormat="1" ht="60.75" customHeight="1" x14ac:dyDescent="0.25">
      <c r="A96" s="60">
        <v>650</v>
      </c>
      <c r="B96" s="43" t="s">
        <v>112</v>
      </c>
      <c r="C96" s="42"/>
      <c r="D96" s="48"/>
      <c r="E96" s="61" t="s">
        <v>113</v>
      </c>
      <c r="F96" s="49">
        <f>F97</f>
        <v>0</v>
      </c>
    </row>
    <row r="97" spans="1:6" s="32" customFormat="1" ht="78.75" x14ac:dyDescent="0.25">
      <c r="A97" s="60">
        <v>650</v>
      </c>
      <c r="B97" s="43" t="s">
        <v>112</v>
      </c>
      <c r="C97" s="43" t="s">
        <v>114</v>
      </c>
      <c r="D97" s="48"/>
      <c r="E97" s="45" t="s">
        <v>115</v>
      </c>
      <c r="F97" s="49">
        <f>F98</f>
        <v>0</v>
      </c>
    </row>
    <row r="98" spans="1:6" s="32" customFormat="1" ht="15.75" x14ac:dyDescent="0.25">
      <c r="A98" s="62">
        <v>650</v>
      </c>
      <c r="B98" s="42" t="s">
        <v>112</v>
      </c>
      <c r="C98" s="42" t="s">
        <v>114</v>
      </c>
      <c r="D98" s="48">
        <v>244</v>
      </c>
      <c r="E98" s="14" t="s">
        <v>93</v>
      </c>
      <c r="F98" s="49">
        <v>0</v>
      </c>
    </row>
    <row r="99" spans="1:6" s="32" customFormat="1" ht="47.25" x14ac:dyDescent="0.25">
      <c r="A99" s="60">
        <v>650</v>
      </c>
      <c r="B99" s="43" t="s">
        <v>116</v>
      </c>
      <c r="C99" s="42"/>
      <c r="D99" s="48"/>
      <c r="E99" s="45" t="s">
        <v>117</v>
      </c>
      <c r="F99" s="49">
        <f>F100+F102</f>
        <v>0</v>
      </c>
    </row>
    <row r="100" spans="1:6" s="32" customFormat="1" ht="63" x14ac:dyDescent="0.25">
      <c r="A100" s="60">
        <v>650</v>
      </c>
      <c r="B100" s="43" t="s">
        <v>116</v>
      </c>
      <c r="C100" s="43" t="s">
        <v>118</v>
      </c>
      <c r="D100" s="44"/>
      <c r="E100" s="45" t="s">
        <v>119</v>
      </c>
      <c r="F100" s="46">
        <f>F101</f>
        <v>0</v>
      </c>
    </row>
    <row r="101" spans="1:6" s="32" customFormat="1" ht="47.25" x14ac:dyDescent="0.25">
      <c r="A101" s="62">
        <v>650</v>
      </c>
      <c r="B101" s="42" t="s">
        <v>116</v>
      </c>
      <c r="C101" s="42" t="s">
        <v>118</v>
      </c>
      <c r="D101" s="48">
        <v>123</v>
      </c>
      <c r="E101" s="14" t="s">
        <v>120</v>
      </c>
      <c r="F101" s="49">
        <v>0</v>
      </c>
    </row>
    <row r="102" spans="1:6" s="32" customFormat="1" ht="63" x14ac:dyDescent="0.25">
      <c r="A102" s="60">
        <v>650</v>
      </c>
      <c r="B102" s="43" t="s">
        <v>116</v>
      </c>
      <c r="C102" s="43" t="s">
        <v>121</v>
      </c>
      <c r="D102" s="44"/>
      <c r="E102" s="45" t="s">
        <v>122</v>
      </c>
      <c r="F102" s="46">
        <f>F103</f>
        <v>0</v>
      </c>
    </row>
    <row r="103" spans="1:6" s="32" customFormat="1" ht="31.5" x14ac:dyDescent="0.25">
      <c r="A103" s="62">
        <v>650</v>
      </c>
      <c r="B103" s="42" t="s">
        <v>116</v>
      </c>
      <c r="C103" s="42" t="s">
        <v>121</v>
      </c>
      <c r="D103" s="48">
        <v>123</v>
      </c>
      <c r="E103" s="14" t="s">
        <v>123</v>
      </c>
      <c r="F103" s="46">
        <v>0</v>
      </c>
    </row>
    <row r="104" spans="1:6" s="32" customFormat="1" ht="15.75" x14ac:dyDescent="0.25">
      <c r="A104" s="62"/>
      <c r="B104" s="42"/>
      <c r="C104" s="42"/>
      <c r="D104" s="48"/>
      <c r="E104" s="14"/>
      <c r="F104" s="49"/>
    </row>
    <row r="105" spans="1:6" ht="15.75" x14ac:dyDescent="0.25">
      <c r="A105" s="63">
        <v>650</v>
      </c>
      <c r="B105" s="64" t="s">
        <v>124</v>
      </c>
      <c r="C105" s="204" t="s">
        <v>125</v>
      </c>
      <c r="D105" s="205"/>
      <c r="E105" s="206"/>
      <c r="F105" s="65">
        <f>F110+F106</f>
        <v>1054.05</v>
      </c>
    </row>
    <row r="106" spans="1:6" ht="31.5" x14ac:dyDescent="0.25">
      <c r="A106" s="60">
        <v>650</v>
      </c>
      <c r="B106" s="43" t="s">
        <v>126</v>
      </c>
      <c r="C106" s="42"/>
      <c r="D106" s="48"/>
      <c r="E106" s="45" t="s">
        <v>127</v>
      </c>
      <c r="F106" s="46">
        <f>F107</f>
        <v>19.8</v>
      </c>
    </row>
    <row r="107" spans="1:6" ht="63" x14ac:dyDescent="0.25">
      <c r="A107" s="60">
        <v>650</v>
      </c>
      <c r="B107" s="43" t="s">
        <v>126</v>
      </c>
      <c r="C107" s="42" t="s">
        <v>128</v>
      </c>
      <c r="D107" s="48"/>
      <c r="E107" s="45" t="s">
        <v>129</v>
      </c>
      <c r="F107" s="46">
        <f>F108</f>
        <v>19.8</v>
      </c>
    </row>
    <row r="108" spans="1:6" ht="15.75" x14ac:dyDescent="0.25">
      <c r="A108" s="62">
        <v>650</v>
      </c>
      <c r="B108" s="42" t="s">
        <v>126</v>
      </c>
      <c r="C108" s="42" t="s">
        <v>128</v>
      </c>
      <c r="D108" s="48">
        <v>244</v>
      </c>
      <c r="E108" s="14" t="s">
        <v>93</v>
      </c>
      <c r="F108" s="49">
        <v>19.8</v>
      </c>
    </row>
    <row r="109" spans="1:6" s="32" customFormat="1" ht="15.75" x14ac:dyDescent="0.25">
      <c r="A109" s="47">
        <v>650</v>
      </c>
      <c r="B109" s="42" t="s">
        <v>130</v>
      </c>
      <c r="C109" s="42"/>
      <c r="D109" s="48"/>
      <c r="E109" s="45" t="s">
        <v>131</v>
      </c>
      <c r="F109" s="46">
        <f>F110</f>
        <v>1034.25</v>
      </c>
    </row>
    <row r="110" spans="1:6" s="40" customFormat="1" ht="47.25" x14ac:dyDescent="0.25">
      <c r="A110" s="66">
        <v>650</v>
      </c>
      <c r="B110" s="58" t="s">
        <v>130</v>
      </c>
      <c r="C110" s="57" t="s">
        <v>132</v>
      </c>
      <c r="D110" s="44"/>
      <c r="E110" s="37" t="s">
        <v>133</v>
      </c>
      <c r="F110" s="46">
        <f>F111</f>
        <v>1034.25</v>
      </c>
    </row>
    <row r="111" spans="1:6" s="32" customFormat="1" ht="15.75" x14ac:dyDescent="0.25">
      <c r="A111" s="47">
        <v>650</v>
      </c>
      <c r="B111" s="42" t="s">
        <v>130</v>
      </c>
      <c r="C111" s="42" t="s">
        <v>132</v>
      </c>
      <c r="D111" s="48">
        <v>244</v>
      </c>
      <c r="E111" s="18" t="s">
        <v>63</v>
      </c>
      <c r="F111" s="49">
        <v>1034.25</v>
      </c>
    </row>
    <row r="112" spans="1:6" ht="15.75" x14ac:dyDescent="0.25">
      <c r="A112" s="10">
        <v>650</v>
      </c>
      <c r="B112" s="30" t="s">
        <v>134</v>
      </c>
      <c r="C112" s="207" t="s">
        <v>135</v>
      </c>
      <c r="D112" s="164"/>
      <c r="E112" s="165"/>
      <c r="F112" s="59">
        <f>F113+F120+F114</f>
        <v>1424.02</v>
      </c>
    </row>
    <row r="113" spans="1:6" s="40" customFormat="1" ht="15.75" x14ac:dyDescent="0.25">
      <c r="A113" s="33">
        <v>650</v>
      </c>
      <c r="B113" s="34" t="s">
        <v>136</v>
      </c>
      <c r="C113" s="35"/>
      <c r="D113" s="36"/>
      <c r="E113" s="37" t="s">
        <v>137</v>
      </c>
      <c r="F113" s="38">
        <f>F118+F116</f>
        <v>242.82</v>
      </c>
    </row>
    <row r="114" spans="1:6" s="40" customFormat="1" ht="47.25" x14ac:dyDescent="0.25">
      <c r="A114" s="33">
        <v>650</v>
      </c>
      <c r="B114" s="35" t="s">
        <v>136</v>
      </c>
      <c r="C114" s="35" t="s">
        <v>138</v>
      </c>
      <c r="D114" s="36"/>
      <c r="E114" s="37" t="s">
        <v>139</v>
      </c>
      <c r="F114" s="38">
        <f>F115</f>
        <v>0</v>
      </c>
    </row>
    <row r="115" spans="1:6" s="40" customFormat="1" ht="78.75" x14ac:dyDescent="0.25">
      <c r="A115" s="67">
        <v>650</v>
      </c>
      <c r="B115" s="34" t="s">
        <v>136</v>
      </c>
      <c r="C115" s="34" t="s">
        <v>140</v>
      </c>
      <c r="D115" s="68">
        <v>811</v>
      </c>
      <c r="E115" s="11" t="s">
        <v>141</v>
      </c>
      <c r="F115" s="69">
        <v>0</v>
      </c>
    </row>
    <row r="116" spans="1:6" s="40" customFormat="1" ht="47.25" x14ac:dyDescent="0.25">
      <c r="A116" s="70">
        <v>650</v>
      </c>
      <c r="B116" s="71" t="s">
        <v>136</v>
      </c>
      <c r="C116" s="72" t="s">
        <v>142</v>
      </c>
      <c r="D116" s="36"/>
      <c r="E116" s="37" t="s">
        <v>143</v>
      </c>
      <c r="F116" s="38">
        <f>F117</f>
        <v>0</v>
      </c>
    </row>
    <row r="117" spans="1:6" s="40" customFormat="1" ht="15.75" x14ac:dyDescent="0.25">
      <c r="A117" s="67">
        <v>650</v>
      </c>
      <c r="B117" s="34" t="s">
        <v>136</v>
      </c>
      <c r="C117" s="34" t="s">
        <v>142</v>
      </c>
      <c r="D117" s="68">
        <v>244</v>
      </c>
      <c r="E117" s="11" t="s">
        <v>63</v>
      </c>
      <c r="F117" s="38">
        <v>0</v>
      </c>
    </row>
    <row r="118" spans="1:6" s="73" customFormat="1" ht="47.25" x14ac:dyDescent="0.25">
      <c r="A118" s="74">
        <v>650</v>
      </c>
      <c r="B118" s="75" t="s">
        <v>136</v>
      </c>
      <c r="C118" s="76" t="s">
        <v>144</v>
      </c>
      <c r="D118" s="77"/>
      <c r="E118" s="78" t="s">
        <v>145</v>
      </c>
      <c r="F118" s="46">
        <f>F119</f>
        <v>242.82</v>
      </c>
    </row>
    <row r="119" spans="1:6" s="79" customFormat="1" ht="15.75" x14ac:dyDescent="0.25">
      <c r="A119" s="80">
        <v>650</v>
      </c>
      <c r="B119" s="75" t="s">
        <v>136</v>
      </c>
      <c r="C119" s="75" t="s">
        <v>144</v>
      </c>
      <c r="D119" s="81">
        <v>244</v>
      </c>
      <c r="E119" s="82" t="s">
        <v>63</v>
      </c>
      <c r="F119" s="49">
        <v>242.82</v>
      </c>
    </row>
    <row r="120" spans="1:6" s="73" customFormat="1" ht="15.75" x14ac:dyDescent="0.25">
      <c r="A120" s="74">
        <v>650</v>
      </c>
      <c r="B120" s="75" t="s">
        <v>146</v>
      </c>
      <c r="C120" s="76"/>
      <c r="D120" s="77"/>
      <c r="E120" s="78" t="s">
        <v>147</v>
      </c>
      <c r="F120" s="115">
        <f>F121+F124</f>
        <v>1181.2</v>
      </c>
    </row>
    <row r="121" spans="1:6" s="73" customFormat="1" ht="63" x14ac:dyDescent="0.25">
      <c r="A121" s="74">
        <v>650</v>
      </c>
      <c r="B121" s="75" t="s">
        <v>146</v>
      </c>
      <c r="C121" s="76" t="s">
        <v>148</v>
      </c>
      <c r="D121" s="77"/>
      <c r="E121" s="78" t="s">
        <v>149</v>
      </c>
      <c r="F121" s="46">
        <f>F122+F123</f>
        <v>1181.2</v>
      </c>
    </row>
    <row r="122" spans="1:6" s="32" customFormat="1" ht="15.75" x14ac:dyDescent="0.25">
      <c r="A122" s="47">
        <v>650</v>
      </c>
      <c r="B122" s="42" t="s">
        <v>146</v>
      </c>
      <c r="C122" s="42" t="s">
        <v>148</v>
      </c>
      <c r="D122" s="48">
        <v>244</v>
      </c>
      <c r="E122" s="14" t="s">
        <v>63</v>
      </c>
      <c r="F122" s="49">
        <v>798.1</v>
      </c>
    </row>
    <row r="123" spans="1:6" s="121" customFormat="1" ht="31.5" x14ac:dyDescent="0.25">
      <c r="A123" s="116">
        <v>650</v>
      </c>
      <c r="B123" s="117" t="s">
        <v>146</v>
      </c>
      <c r="C123" s="117" t="s">
        <v>148</v>
      </c>
      <c r="D123" s="118">
        <v>247</v>
      </c>
      <c r="E123" s="119" t="s">
        <v>150</v>
      </c>
      <c r="F123" s="120">
        <v>383.1</v>
      </c>
    </row>
    <row r="124" spans="1:6" s="32" customFormat="1" ht="63" x14ac:dyDescent="0.25">
      <c r="A124" s="83">
        <v>650</v>
      </c>
      <c r="B124" s="57" t="s">
        <v>146</v>
      </c>
      <c r="C124" s="57" t="s">
        <v>151</v>
      </c>
      <c r="D124" s="48"/>
      <c r="E124" s="14" t="s">
        <v>152</v>
      </c>
      <c r="F124" s="49">
        <f>F125</f>
        <v>0</v>
      </c>
    </row>
    <row r="125" spans="1:6" s="32" customFormat="1" ht="23.25" customHeight="1" x14ac:dyDescent="0.25">
      <c r="A125" s="84">
        <v>650</v>
      </c>
      <c r="B125" s="85" t="s">
        <v>146</v>
      </c>
      <c r="C125" s="85" t="s">
        <v>151</v>
      </c>
      <c r="D125" s="86">
        <v>244</v>
      </c>
      <c r="E125" s="18" t="s">
        <v>63</v>
      </c>
      <c r="F125" s="87">
        <v>0</v>
      </c>
    </row>
    <row r="126" spans="1:6" s="32" customFormat="1" ht="21.75" customHeight="1" x14ac:dyDescent="0.25">
      <c r="A126" s="10">
        <v>650</v>
      </c>
      <c r="B126" s="30" t="s">
        <v>153</v>
      </c>
      <c r="C126" s="207" t="s">
        <v>154</v>
      </c>
      <c r="D126" s="164"/>
      <c r="E126" s="165"/>
      <c r="F126" s="88">
        <f>F127</f>
        <v>0</v>
      </c>
    </row>
    <row r="127" spans="1:6" s="32" customFormat="1" ht="19.5" customHeight="1" x14ac:dyDescent="0.25">
      <c r="A127" s="89">
        <v>650</v>
      </c>
      <c r="B127" s="35" t="s">
        <v>155</v>
      </c>
      <c r="C127" s="34"/>
      <c r="D127" s="68"/>
      <c r="E127" s="37" t="s">
        <v>156</v>
      </c>
      <c r="F127" s="69">
        <f>F129</f>
        <v>0</v>
      </c>
    </row>
    <row r="128" spans="1:6" s="32" customFormat="1" ht="21" customHeight="1" x14ac:dyDescent="0.25">
      <c r="A128" s="60">
        <v>650</v>
      </c>
      <c r="B128" s="43" t="s">
        <v>155</v>
      </c>
      <c r="C128" s="43" t="s">
        <v>157</v>
      </c>
      <c r="D128" s="48"/>
      <c r="E128" s="61" t="s">
        <v>158</v>
      </c>
      <c r="F128" s="49">
        <f>F129</f>
        <v>0</v>
      </c>
    </row>
    <row r="129" spans="1:6" s="32" customFormat="1" ht="34.5" customHeight="1" x14ac:dyDescent="0.25">
      <c r="A129" s="62">
        <v>650</v>
      </c>
      <c r="B129" s="42" t="s">
        <v>155</v>
      </c>
      <c r="C129" s="42" t="s">
        <v>157</v>
      </c>
      <c r="D129" s="48">
        <v>244</v>
      </c>
      <c r="E129" s="54" t="s">
        <v>159</v>
      </c>
      <c r="F129" s="49">
        <v>0</v>
      </c>
    </row>
    <row r="130" spans="1:6" s="94" customFormat="1" ht="16.5" thickBot="1" x14ac:dyDescent="0.3">
      <c r="A130" s="95">
        <v>650</v>
      </c>
      <c r="B130" s="96">
        <v>10</v>
      </c>
      <c r="C130" s="201" t="s">
        <v>160</v>
      </c>
      <c r="D130" s="202"/>
      <c r="E130" s="203"/>
      <c r="F130" s="92">
        <f>F131</f>
        <v>200</v>
      </c>
    </row>
    <row r="131" spans="1:6" s="73" customFormat="1" ht="15.75" x14ac:dyDescent="0.25">
      <c r="A131" s="97">
        <v>650</v>
      </c>
      <c r="B131" s="98">
        <v>1001</v>
      </c>
      <c r="C131" s="99"/>
      <c r="D131" s="100"/>
      <c r="E131" s="101" t="s">
        <v>161</v>
      </c>
      <c r="F131" s="38">
        <f>F132+F134</f>
        <v>200</v>
      </c>
    </row>
    <row r="132" spans="1:6" s="73" customFormat="1" ht="47.25" x14ac:dyDescent="0.25">
      <c r="A132" s="136">
        <v>650</v>
      </c>
      <c r="B132" s="137">
        <v>1001</v>
      </c>
      <c r="C132" s="76" t="s">
        <v>162</v>
      </c>
      <c r="D132" s="77"/>
      <c r="E132" s="78" t="s">
        <v>163</v>
      </c>
      <c r="F132" s="46">
        <f>F133</f>
        <v>60</v>
      </c>
    </row>
    <row r="133" spans="1:6" s="79" customFormat="1" ht="15.75" x14ac:dyDescent="0.25">
      <c r="A133" s="122">
        <v>650</v>
      </c>
      <c r="B133" s="123">
        <v>1001</v>
      </c>
      <c r="C133" s="123" t="s">
        <v>162</v>
      </c>
      <c r="D133" s="55">
        <v>312</v>
      </c>
      <c r="E133" s="124" t="s">
        <v>164</v>
      </c>
      <c r="F133" s="93">
        <v>60</v>
      </c>
    </row>
    <row r="134" spans="1:6" s="131" customFormat="1" ht="31.5" x14ac:dyDescent="0.25">
      <c r="A134" s="125">
        <v>650</v>
      </c>
      <c r="B134" s="126" t="s">
        <v>193</v>
      </c>
      <c r="C134" s="126"/>
      <c r="D134" s="127"/>
      <c r="E134" s="132" t="s">
        <v>194</v>
      </c>
      <c r="F134" s="128">
        <f>F135</f>
        <v>140</v>
      </c>
    </row>
    <row r="135" spans="1:6" s="79" customFormat="1" ht="31.5" x14ac:dyDescent="0.25">
      <c r="A135" s="134">
        <v>650</v>
      </c>
      <c r="B135" s="135" t="s">
        <v>193</v>
      </c>
      <c r="C135" s="135" t="s">
        <v>195</v>
      </c>
      <c r="D135" s="129"/>
      <c r="E135" s="139" t="s">
        <v>196</v>
      </c>
      <c r="F135" s="130">
        <f>F136</f>
        <v>140</v>
      </c>
    </row>
    <row r="136" spans="1:6" s="79" customFormat="1" ht="39" customHeight="1" x14ac:dyDescent="0.25">
      <c r="A136" s="138">
        <v>650</v>
      </c>
      <c r="B136" s="133" t="s">
        <v>193</v>
      </c>
      <c r="C136" s="133" t="s">
        <v>195</v>
      </c>
      <c r="D136" s="127">
        <v>313</v>
      </c>
      <c r="E136" s="140" t="s">
        <v>197</v>
      </c>
      <c r="F136" s="128">
        <v>140</v>
      </c>
    </row>
    <row r="137" spans="1:6" s="94" customFormat="1" ht="16.5" thickBot="1" x14ac:dyDescent="0.3">
      <c r="A137" s="95">
        <v>650</v>
      </c>
      <c r="B137" s="96">
        <v>11</v>
      </c>
      <c r="C137" s="201" t="s">
        <v>165</v>
      </c>
      <c r="D137" s="202"/>
      <c r="E137" s="203"/>
      <c r="F137" s="92">
        <f>F138</f>
        <v>3027.346</v>
      </c>
    </row>
    <row r="138" spans="1:6" s="40" customFormat="1" ht="15.75" x14ac:dyDescent="0.25">
      <c r="A138" s="33">
        <v>650</v>
      </c>
      <c r="B138" s="34">
        <v>1101</v>
      </c>
      <c r="C138" s="35"/>
      <c r="D138" s="36"/>
      <c r="E138" s="37" t="s">
        <v>166</v>
      </c>
      <c r="F138" s="38">
        <f>F139</f>
        <v>3027.346</v>
      </c>
    </row>
    <row r="139" spans="1:6" s="32" customFormat="1" ht="94.5" x14ac:dyDescent="0.25">
      <c r="A139" s="41">
        <v>650</v>
      </c>
      <c r="B139" s="42">
        <v>1101</v>
      </c>
      <c r="C139" s="43" t="s">
        <v>167</v>
      </c>
      <c r="D139" s="44"/>
      <c r="E139" s="45" t="s">
        <v>168</v>
      </c>
      <c r="F139" s="46">
        <f>F140+F143+F144+F146+F147+F148+F145+F142+F149+F150+F141+F151</f>
        <v>3027.346</v>
      </c>
    </row>
    <row r="140" spans="1:6" s="32" customFormat="1" ht="15.75" x14ac:dyDescent="0.25">
      <c r="A140" s="47">
        <v>650</v>
      </c>
      <c r="B140" s="42">
        <v>1101</v>
      </c>
      <c r="C140" s="42" t="s">
        <v>167</v>
      </c>
      <c r="D140" s="48">
        <v>111</v>
      </c>
      <c r="E140" s="14" t="s">
        <v>81</v>
      </c>
      <c r="F140" s="49">
        <v>1253.75</v>
      </c>
    </row>
    <row r="141" spans="1:6" s="32" customFormat="1" ht="31.5" x14ac:dyDescent="0.25">
      <c r="A141" s="47">
        <v>650</v>
      </c>
      <c r="B141" s="42" t="s">
        <v>169</v>
      </c>
      <c r="C141" s="42" t="s">
        <v>167</v>
      </c>
      <c r="D141" s="48">
        <v>112</v>
      </c>
      <c r="E141" s="14" t="s">
        <v>82</v>
      </c>
      <c r="F141" s="49">
        <v>0</v>
      </c>
    </row>
    <row r="142" spans="1:6" s="32" customFormat="1" ht="31.5" x14ac:dyDescent="0.25">
      <c r="A142" s="47">
        <v>650</v>
      </c>
      <c r="B142" s="42" t="s">
        <v>169</v>
      </c>
      <c r="C142" s="42" t="s">
        <v>167</v>
      </c>
      <c r="D142" s="48">
        <v>113</v>
      </c>
      <c r="E142" s="14" t="s">
        <v>170</v>
      </c>
      <c r="F142" s="49">
        <v>10.8</v>
      </c>
    </row>
    <row r="143" spans="1:6" s="32" customFormat="1" ht="47.25" x14ac:dyDescent="0.25">
      <c r="A143" s="47">
        <v>650</v>
      </c>
      <c r="B143" s="42">
        <v>1101</v>
      </c>
      <c r="C143" s="42" t="s">
        <v>167</v>
      </c>
      <c r="D143" s="48">
        <v>119</v>
      </c>
      <c r="E143" s="14" t="s">
        <v>83</v>
      </c>
      <c r="F143" s="49">
        <v>453.38</v>
      </c>
    </row>
    <row r="144" spans="1:6" s="32" customFormat="1" ht="15.75" x14ac:dyDescent="0.25">
      <c r="A144" s="47">
        <v>650</v>
      </c>
      <c r="B144" s="42">
        <v>1101</v>
      </c>
      <c r="C144" s="42" t="s">
        <v>167</v>
      </c>
      <c r="D144" s="48">
        <v>244</v>
      </c>
      <c r="E144" s="14" t="s">
        <v>84</v>
      </c>
      <c r="F144" s="49">
        <v>20.9</v>
      </c>
    </row>
    <row r="145" spans="1:6" s="32" customFormat="1" ht="15.75" x14ac:dyDescent="0.25">
      <c r="A145" s="47">
        <v>650</v>
      </c>
      <c r="B145" s="42" t="s">
        <v>169</v>
      </c>
      <c r="C145" s="42" t="s">
        <v>171</v>
      </c>
      <c r="D145" s="48">
        <v>244</v>
      </c>
      <c r="E145" s="14" t="s">
        <v>86</v>
      </c>
      <c r="F145" s="49">
        <v>40.630000000000003</v>
      </c>
    </row>
    <row r="146" spans="1:6" s="32" customFormat="1" ht="15.75" x14ac:dyDescent="0.25">
      <c r="A146" s="47">
        <v>650</v>
      </c>
      <c r="B146" s="42">
        <v>1101</v>
      </c>
      <c r="C146" s="42" t="s">
        <v>167</v>
      </c>
      <c r="D146" s="48">
        <v>244</v>
      </c>
      <c r="E146" s="14" t="s">
        <v>87</v>
      </c>
      <c r="F146" s="49">
        <v>485.75</v>
      </c>
    </row>
    <row r="147" spans="1:6" s="32" customFormat="1" ht="15.75" x14ac:dyDescent="0.25">
      <c r="A147" s="47">
        <v>650</v>
      </c>
      <c r="B147" s="42">
        <v>1101</v>
      </c>
      <c r="C147" s="42" t="s">
        <v>167</v>
      </c>
      <c r="D147" s="48">
        <v>244</v>
      </c>
      <c r="E147" s="18" t="s">
        <v>63</v>
      </c>
      <c r="F147" s="49">
        <v>23.7</v>
      </c>
    </row>
    <row r="148" spans="1:6" s="32" customFormat="1" ht="15.75" x14ac:dyDescent="0.25">
      <c r="A148" s="47">
        <v>650</v>
      </c>
      <c r="B148" s="42">
        <v>1101</v>
      </c>
      <c r="C148" s="42" t="s">
        <v>167</v>
      </c>
      <c r="D148" s="48">
        <v>247</v>
      </c>
      <c r="E148" s="14" t="s">
        <v>86</v>
      </c>
      <c r="F148" s="49">
        <v>721.43</v>
      </c>
    </row>
    <row r="149" spans="1:6" s="32" customFormat="1" ht="15.75" x14ac:dyDescent="0.25">
      <c r="A149" s="62">
        <v>650</v>
      </c>
      <c r="B149" s="42" t="s">
        <v>169</v>
      </c>
      <c r="C149" s="42" t="s">
        <v>167</v>
      </c>
      <c r="D149" s="48">
        <v>360</v>
      </c>
      <c r="E149" s="14" t="s">
        <v>172</v>
      </c>
      <c r="F149" s="49">
        <v>0</v>
      </c>
    </row>
    <row r="150" spans="1:6" s="32" customFormat="1" ht="15.75" x14ac:dyDescent="0.25">
      <c r="A150" s="62">
        <v>650</v>
      </c>
      <c r="B150" s="42" t="s">
        <v>169</v>
      </c>
      <c r="C150" s="42" t="s">
        <v>167</v>
      </c>
      <c r="D150" s="48">
        <v>851</v>
      </c>
      <c r="E150" s="14" t="s">
        <v>89</v>
      </c>
      <c r="F150" s="49">
        <v>17.006</v>
      </c>
    </row>
    <row r="151" spans="1:6" s="32" customFormat="1" ht="47.25" x14ac:dyDescent="0.25">
      <c r="A151" s="60">
        <v>650</v>
      </c>
      <c r="B151" s="43" t="s">
        <v>169</v>
      </c>
      <c r="C151" s="43" t="s">
        <v>173</v>
      </c>
      <c r="D151" s="48"/>
      <c r="E151" s="45" t="s">
        <v>174</v>
      </c>
      <c r="F151" s="49">
        <f>F152</f>
        <v>0</v>
      </c>
    </row>
    <row r="152" spans="1:6" s="32" customFormat="1" ht="15.75" x14ac:dyDescent="0.25">
      <c r="A152" s="62">
        <v>650</v>
      </c>
      <c r="B152" s="42" t="s">
        <v>169</v>
      </c>
      <c r="C152" s="42" t="s">
        <v>173</v>
      </c>
      <c r="D152" s="48">
        <v>244</v>
      </c>
      <c r="E152" s="14" t="s">
        <v>63</v>
      </c>
      <c r="F152" s="49">
        <v>0</v>
      </c>
    </row>
    <row r="153" spans="1:6" ht="37.5" customHeight="1" x14ac:dyDescent="0.25">
      <c r="A153" s="90">
        <v>650</v>
      </c>
      <c r="B153" s="91">
        <v>14</v>
      </c>
      <c r="C153" s="212" t="s">
        <v>175</v>
      </c>
      <c r="D153" s="213"/>
      <c r="E153" s="214"/>
      <c r="F153" s="92">
        <f>F154</f>
        <v>1150</v>
      </c>
    </row>
    <row r="154" spans="1:6" s="40" customFormat="1" ht="31.5" x14ac:dyDescent="0.25">
      <c r="A154" s="33">
        <v>650</v>
      </c>
      <c r="B154" s="34">
        <v>1403</v>
      </c>
      <c r="C154" s="35"/>
      <c r="D154" s="36"/>
      <c r="E154" s="37" t="s">
        <v>176</v>
      </c>
      <c r="F154" s="38">
        <f>F155</f>
        <v>1150</v>
      </c>
    </row>
    <row r="155" spans="1:6" s="40" customFormat="1" ht="63" x14ac:dyDescent="0.25">
      <c r="A155" s="41">
        <v>650</v>
      </c>
      <c r="B155" s="42">
        <v>1403</v>
      </c>
      <c r="C155" s="43" t="s">
        <v>177</v>
      </c>
      <c r="D155" s="44"/>
      <c r="E155" s="45" t="s">
        <v>178</v>
      </c>
      <c r="F155" s="46">
        <f>F156</f>
        <v>1150</v>
      </c>
    </row>
    <row r="156" spans="1:6" ht="15.75" x14ac:dyDescent="0.25">
      <c r="A156" s="102">
        <v>650</v>
      </c>
      <c r="B156" s="103">
        <v>1403</v>
      </c>
      <c r="C156" s="103" t="s">
        <v>177</v>
      </c>
      <c r="D156" s="50">
        <v>540</v>
      </c>
      <c r="E156" s="18" t="s">
        <v>179</v>
      </c>
      <c r="F156" s="93">
        <v>1150</v>
      </c>
    </row>
    <row r="157" spans="1:6" s="3" customFormat="1" ht="15.75" x14ac:dyDescent="0.25">
      <c r="A157" s="209" t="s">
        <v>180</v>
      </c>
      <c r="B157" s="210"/>
      <c r="C157" s="210"/>
      <c r="D157" s="210"/>
      <c r="E157" s="211"/>
      <c r="F157" s="59">
        <f>F43+F80+F86+F105+F112+F130+F137+F153+F126+0.1</f>
        <v>17385.675999999999</v>
      </c>
    </row>
    <row r="158" spans="1:6" ht="15.75" x14ac:dyDescent="0.25">
      <c r="A158" s="3"/>
      <c r="B158" s="3"/>
      <c r="C158" s="3"/>
      <c r="D158" s="4"/>
      <c r="E158" s="4"/>
      <c r="F158" s="104"/>
    </row>
    <row r="159" spans="1:6" ht="15.75" x14ac:dyDescent="0.25">
      <c r="A159" s="3"/>
      <c r="B159" s="3"/>
      <c r="C159" s="3"/>
      <c r="D159" s="4"/>
      <c r="E159" s="4"/>
      <c r="F159" s="3"/>
    </row>
    <row r="160" spans="1:6" ht="15.75" x14ac:dyDescent="0.25">
      <c r="A160" s="3"/>
      <c r="B160" s="3"/>
      <c r="C160" s="3"/>
      <c r="D160" s="4"/>
      <c r="E160" s="4"/>
      <c r="F160" s="3" t="s">
        <v>0</v>
      </c>
    </row>
    <row r="161" spans="1:8" ht="15.75" x14ac:dyDescent="0.25">
      <c r="A161" s="3"/>
      <c r="B161" s="3"/>
      <c r="C161" s="3"/>
      <c r="D161" s="4"/>
      <c r="E161" s="4"/>
      <c r="F161" s="3" t="s">
        <v>1</v>
      </c>
    </row>
    <row r="162" spans="1:8" ht="47.25" x14ac:dyDescent="0.25">
      <c r="A162" s="3"/>
      <c r="B162" s="3"/>
      <c r="C162" s="3"/>
      <c r="D162" s="4"/>
      <c r="E162" s="4"/>
      <c r="F162" s="141" t="s">
        <v>199</v>
      </c>
    </row>
    <row r="163" spans="1:8" ht="15.75" x14ac:dyDescent="0.25">
      <c r="A163" s="3"/>
      <c r="B163" s="3"/>
      <c r="C163" s="3"/>
      <c r="D163" s="4"/>
      <c r="E163" s="4"/>
      <c r="F163" s="142" t="s">
        <v>201</v>
      </c>
    </row>
    <row r="164" spans="1:8" ht="15.75" x14ac:dyDescent="0.25">
      <c r="A164" s="3"/>
      <c r="B164" s="3"/>
      <c r="C164" s="3"/>
      <c r="D164" s="4"/>
      <c r="E164" s="4"/>
      <c r="F164" s="3"/>
    </row>
    <row r="165" spans="1:8" ht="15.75" x14ac:dyDescent="0.25">
      <c r="A165" s="218" t="s">
        <v>198</v>
      </c>
      <c r="B165" s="181"/>
      <c r="C165" s="181"/>
      <c r="D165" s="181"/>
      <c r="E165" s="181"/>
      <c r="F165" s="181"/>
    </row>
    <row r="166" spans="1:8" ht="15.75" x14ac:dyDescent="0.25">
      <c r="A166" s="3"/>
      <c r="B166" s="3"/>
      <c r="C166" s="3"/>
      <c r="D166" s="4"/>
      <c r="E166" s="4"/>
      <c r="F166" s="3"/>
    </row>
    <row r="167" spans="1:8" ht="85.5" customHeight="1" x14ac:dyDescent="0.25">
      <c r="A167" s="148" t="s">
        <v>181</v>
      </c>
      <c r="B167" s="219"/>
      <c r="C167" s="219"/>
      <c r="D167" s="220"/>
      <c r="E167" s="105" t="s">
        <v>182</v>
      </c>
      <c r="F167" s="6" t="s">
        <v>183</v>
      </c>
      <c r="G167" s="106"/>
      <c r="H167" s="106"/>
    </row>
    <row r="168" spans="1:8" ht="31.5" x14ac:dyDescent="0.25">
      <c r="A168" s="215" t="s">
        <v>184</v>
      </c>
      <c r="B168" s="216"/>
      <c r="C168" s="216"/>
      <c r="D168" s="217"/>
      <c r="E168" s="107" t="s">
        <v>185</v>
      </c>
      <c r="F168" s="108">
        <v>-618412.11</v>
      </c>
    </row>
    <row r="169" spans="1:8" ht="31.5" x14ac:dyDescent="0.25">
      <c r="A169" s="221" t="s">
        <v>186</v>
      </c>
      <c r="B169" s="222"/>
      <c r="C169" s="222"/>
      <c r="D169" s="223"/>
      <c r="E169" s="109" t="s">
        <v>187</v>
      </c>
      <c r="F169" s="110">
        <v>-18004.099999999999</v>
      </c>
    </row>
    <row r="170" spans="1:8" ht="31.5" x14ac:dyDescent="0.25">
      <c r="A170" s="195" t="s">
        <v>188</v>
      </c>
      <c r="B170" s="196"/>
      <c r="C170" s="196"/>
      <c r="D170" s="197"/>
      <c r="E170" s="111" t="s">
        <v>189</v>
      </c>
      <c r="F170" s="112">
        <v>17385.7</v>
      </c>
    </row>
    <row r="171" spans="1:8" ht="15.75" x14ac:dyDescent="0.25">
      <c r="A171" s="198" t="s">
        <v>190</v>
      </c>
      <c r="B171" s="199"/>
      <c r="C171" s="199"/>
      <c r="D171" s="199"/>
      <c r="E171" s="200"/>
      <c r="F171" s="113">
        <f>F169+F170</f>
        <v>-618.39999999999782</v>
      </c>
      <c r="H171" s="3"/>
    </row>
    <row r="172" spans="1:8" x14ac:dyDescent="0.25">
      <c r="E172" s="114"/>
    </row>
  </sheetData>
  <mergeCells count="65">
    <mergeCell ref="A168:D168"/>
    <mergeCell ref="A165:F165"/>
    <mergeCell ref="A167:D167"/>
    <mergeCell ref="A169:D169"/>
    <mergeCell ref="A170:D170"/>
    <mergeCell ref="A171:E171"/>
    <mergeCell ref="A25:C25"/>
    <mergeCell ref="A24:C24"/>
    <mergeCell ref="D25:E25"/>
    <mergeCell ref="D24:E24"/>
    <mergeCell ref="C137:E137"/>
    <mergeCell ref="C105:E105"/>
    <mergeCell ref="C112:E112"/>
    <mergeCell ref="C126:E126"/>
    <mergeCell ref="C130:E130"/>
    <mergeCell ref="C43:E43"/>
    <mergeCell ref="C80:E80"/>
    <mergeCell ref="C86:E86"/>
    <mergeCell ref="A157:E157"/>
    <mergeCell ref="C153:E153"/>
    <mergeCell ref="F40:F41"/>
    <mergeCell ref="A38:F38"/>
    <mergeCell ref="A40:D40"/>
    <mergeCell ref="D31:E31"/>
    <mergeCell ref="A26:C26"/>
    <mergeCell ref="D26:E26"/>
    <mergeCell ref="A27:C27"/>
    <mergeCell ref="A28:C28"/>
    <mergeCell ref="A29:C29"/>
    <mergeCell ref="D28:E28"/>
    <mergeCell ref="D27:E27"/>
    <mergeCell ref="D29:E29"/>
    <mergeCell ref="E40:E41"/>
    <mergeCell ref="A31:C31"/>
    <mergeCell ref="A30:E30"/>
    <mergeCell ref="D15:E15"/>
    <mergeCell ref="A17:E17"/>
    <mergeCell ref="D18:E18"/>
    <mergeCell ref="A18:C18"/>
    <mergeCell ref="A23:C23"/>
    <mergeCell ref="D23:E23"/>
    <mergeCell ref="A19:C19"/>
    <mergeCell ref="A20:C20"/>
    <mergeCell ref="A21:C21"/>
    <mergeCell ref="D21:E21"/>
    <mergeCell ref="A22:C22"/>
    <mergeCell ref="D20:E20"/>
    <mergeCell ref="D19:E19"/>
    <mergeCell ref="D22:E22"/>
    <mergeCell ref="A6:F6"/>
    <mergeCell ref="D7:E8"/>
    <mergeCell ref="A7:C8"/>
    <mergeCell ref="D9:E9"/>
    <mergeCell ref="D16:E16"/>
    <mergeCell ref="A16:C16"/>
    <mergeCell ref="A9:C9"/>
    <mergeCell ref="A10:E10"/>
    <mergeCell ref="A11:E11"/>
    <mergeCell ref="A12:C12"/>
    <mergeCell ref="D12:E12"/>
    <mergeCell ref="A13:C13"/>
    <mergeCell ref="D13:E13"/>
    <mergeCell ref="A14:C14"/>
    <mergeCell ref="D14:E14"/>
    <mergeCell ref="A15:C15"/>
  </mergeCells>
  <pageMargins left="0.70000004768371604" right="0.70000004768371604" top="0.75" bottom="0.75" header="0.30000001192092901" footer="0.30000001192092901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1</cp:lastModifiedBy>
  <dcterms:created xsi:type="dcterms:W3CDTF">2023-04-26T07:43:28Z</dcterms:created>
  <dcterms:modified xsi:type="dcterms:W3CDTF">2023-05-30T05:21:13Z</dcterms:modified>
</cp:coreProperties>
</file>