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A6F249AC-EEB5-42F3-8CE4-F8F52CA2E3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кв. 2022" sheetId="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5" i="3" l="1"/>
  <c r="F120" i="3"/>
  <c r="F119" i="3" s="1"/>
  <c r="F121" i="3"/>
  <c r="F102" i="3"/>
  <c r="F101" i="3" s="1"/>
  <c r="F97" i="3"/>
  <c r="F95" i="3"/>
  <c r="F94" i="3" s="1"/>
  <c r="F92" i="3"/>
  <c r="F91" i="3" s="1"/>
  <c r="F17" i="3"/>
  <c r="F48" i="3" l="1"/>
  <c r="F125" i="3" l="1"/>
  <c r="F117" i="3" l="1"/>
  <c r="F114" i="3"/>
  <c r="F109" i="3"/>
  <c r="F71" i="3"/>
  <c r="F113" i="3" l="1"/>
  <c r="F134" i="3"/>
  <c r="F124" i="3"/>
  <c r="F105" i="3"/>
  <c r="F100" i="3" s="1"/>
  <c r="F50" i="3"/>
  <c r="F149" i="3"/>
  <c r="F148" i="3" s="1"/>
  <c r="F131" i="3"/>
  <c r="F130" i="3" s="1"/>
  <c r="F129" i="3" s="1"/>
  <c r="F111" i="3"/>
  <c r="F108" i="3" s="1"/>
  <c r="F87" i="3"/>
  <c r="F83" i="3"/>
  <c r="F82" i="3" s="1"/>
  <c r="F81" i="3" s="1"/>
  <c r="F77" i="3"/>
  <c r="F76" i="3" s="1"/>
  <c r="F75" i="3" s="1"/>
  <c r="F73" i="3"/>
  <c r="F58" i="3"/>
  <c r="F52" i="3"/>
  <c r="F44" i="3"/>
  <c r="F43" i="3" s="1"/>
  <c r="F27" i="3"/>
  <c r="F11" i="3"/>
  <c r="F29" i="3" l="1"/>
  <c r="F57" i="3"/>
  <c r="F104" i="3"/>
  <c r="F107" i="3"/>
  <c r="F47" i="3"/>
  <c r="F147" i="3"/>
  <c r="F123" i="3"/>
  <c r="F133" i="3"/>
  <c r="F10" i="3"/>
  <c r="F42" i="3" l="1"/>
  <c r="F151" i="3" s="1"/>
  <c r="F165" i="3" l="1"/>
</calcChain>
</file>

<file path=xl/sharedStrings.xml><?xml version="1.0" encoding="utf-8"?>
<sst xmlns="http://schemas.openxmlformats.org/spreadsheetml/2006/main" count="350" uniqueCount="191">
  <si>
    <t>Функциональная классификация расходов</t>
  </si>
  <si>
    <t>Наименование расхода</t>
  </si>
  <si>
    <t>Вед</t>
  </si>
  <si>
    <t>ФКР</t>
  </si>
  <si>
    <t>КЦСР</t>
  </si>
  <si>
    <t>КВР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</si>
  <si>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</si>
  <si>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</si>
  <si>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</si>
  <si>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</si>
  <si>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</si>
  <si>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Прочая закупка товаров, работ и услуг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</si>
  <si>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</si>
  <si>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деятельности органов местного самоуправления</t>
  </si>
  <si>
    <t>Налоги, пошлины и сборы</t>
  </si>
  <si>
    <t>Уплата иных платежей</t>
  </si>
  <si>
    <t>Другие общегосударственные вопросы</t>
  </si>
  <si>
    <t>Расходы на обеспечение деятельности (оказание услуг) муниципальных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</si>
  <si>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</si>
  <si>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</si>
  <si>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</si>
  <si>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</si>
  <si>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</si>
  <si>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</si>
  <si>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</si>
  <si>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Органы юстиции</t>
  </si>
  <si>
    <t>Осуществление полномочий по государственной регистрации актов гражданского состояния в рамках мероприятия "Предоставление ИМБТ бюджетам поселений Сургутского района, не включенных в муниципальные программы Сургутского района"</t>
  </si>
  <si>
    <t>НАЦИОНАЛЬНАЯ ЭКОНОМИКА</t>
  </si>
  <si>
    <t>Дорожное хозяйство (дорожные фонды)</t>
  </si>
  <si>
    <t>ЖИЛИЩНО-КОММУНАЛЬНОЕ ХОЗЯЙСТВО</t>
  </si>
  <si>
    <t>Жилищное хозяйство</t>
  </si>
  <si>
    <t>Обеспечение формирования и расходования средств на уплату взносов на капитальный ремонт общего имущества в многоквартирном доме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</si>
  <si>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</si>
  <si>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</si>
  <si>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</si>
  <si>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</si>
  <si>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</si>
  <si>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</si>
  <si>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Иные пенсии, социальные доплаты к пенсиям</t>
  </si>
  <si>
    <t>ФИЗИЧЕСКАЯ КУЛЬТУРА И СПОРТ</t>
  </si>
  <si>
    <t>Физическая культура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</si>
  <si>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</si>
  <si>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</si>
  <si>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Иные 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</si>
  <si>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Итого</t>
  </si>
  <si>
    <t>0102</t>
  </si>
  <si>
    <t>0104</t>
  </si>
  <si>
    <t>0113</t>
  </si>
  <si>
    <t>0203</t>
  </si>
  <si>
    <t>0304</t>
  </si>
  <si>
    <t>0409</t>
  </si>
  <si>
    <t>0501</t>
  </si>
  <si>
    <t>0503</t>
  </si>
  <si>
    <t>0801</t>
  </si>
  <si>
    <t>02</t>
  </si>
  <si>
    <t>01</t>
  </si>
  <si>
    <t>03</t>
  </si>
  <si>
    <t>04</t>
  </si>
  <si>
    <t>05</t>
  </si>
  <si>
    <t>08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</si>
  <si>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Times New Roman"/>
        <family val="1"/>
        <charset val="204"/>
      </rPr>
      <t>Код бюджетной классификации</t>
    </r>
  </si>
  <si>
    <t>Наименование показателя</t>
  </si>
  <si>
    <t>Фактическое исполнение</t>
  </si>
  <si>
    <t>НАЛОГОВЫЕ И НЕНАЛОГОВЫЕ ДОХОДЫ</t>
  </si>
  <si>
    <t>НАЛОГОВЫЕ ДОХОДЫ</t>
  </si>
  <si>
    <t>100 1 03 00000 00 0000 000</t>
  </si>
  <si>
    <t>Акцизы по подакцизным товарам (продукции), производимым на территории Российской Федерации</t>
  </si>
  <si>
    <t>182 1 01 00000 00 0000 000</t>
  </si>
  <si>
    <t>Налоги на прибыль, доходы</t>
  </si>
  <si>
    <t>182 1 06 01000 00 0000 000</t>
  </si>
  <si>
    <t>Налог на имущество физических лиц</t>
  </si>
  <si>
    <t>182 1 06 06000 00 0000 000</t>
  </si>
  <si>
    <t>Земельный налог</t>
  </si>
  <si>
    <t>НЕНАЛОГОВЫЕ ДОХОДЫ</t>
  </si>
  <si>
    <t>028 1 11 05013 13 0000 120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</si>
  <si>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</si>
  <si>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</si>
  <si>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</si>
  <si>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</si>
  <si>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650 2 00 00000 00 0000 000</t>
  </si>
  <si>
    <t>БЕЗВОЗМЕЗДНЫЕ ПОСТУПЛЕНИЯ</t>
  </si>
  <si>
    <t>650 2 02 00000 00 0000 000</t>
  </si>
  <si>
    <t>Безвозмездные поступления от других бюджетов бюджетной системы Российской Федерации</t>
  </si>
  <si>
    <t>ИТОГО ДОХОДОВ</t>
  </si>
  <si>
    <t>650 1 11 09045 13 0000 120</t>
  </si>
  <si>
    <t>Код бюджетной классификации</t>
  </si>
  <si>
    <t>Наименование кода группы, подгруппы, статьи, вида источника финансирования дефицита бюджета, кода классификации операций сектора государственного управления, относящихся к источникам финансирования дефицита бюджета</t>
  </si>
  <si>
    <t>000 01 05 00 00 00 0000 000</t>
  </si>
  <si>
    <t>000 01 05 02 01 13 0000 510</t>
  </si>
  <si>
    <t>000 01 05 02 01 13 0000 610</t>
  </si>
  <si>
    <t>Изменение остатков средств на счетах по учету средств бюджетов</t>
  </si>
  <si>
    <t>Увеличение прочих остатков денежных средств бюджетов городских поселений</t>
  </si>
  <si>
    <t>Уменьшение прочих остатков денежных средств бюджетов городских поселений</t>
  </si>
  <si>
    <t>Всего источников финансирования дефицита бюджета</t>
  </si>
  <si>
    <t>650 1 11 05035 13 0000 120</t>
  </si>
  <si>
    <t>Прочие работы и услуги</t>
  </si>
  <si>
    <t>Работы, услуги по содержанию имущества</t>
  </si>
  <si>
    <t>Услуги связи</t>
  </si>
  <si>
    <t>Транспортные услуги</t>
  </si>
  <si>
    <t>Увеличение стоимости материальных запасов</t>
  </si>
  <si>
    <t>4030051180</t>
  </si>
  <si>
    <t>4030009300</t>
  </si>
  <si>
    <t>Осуществление полномочий по государственной регистрации актов гражданского состояния</t>
  </si>
  <si>
    <t>Утверждено</t>
  </si>
  <si>
    <t>Коммунальные услуги</t>
  </si>
  <si>
    <t>Увеличение стоимости прочих материальных запасов</t>
  </si>
  <si>
    <t>Транспортный налог</t>
  </si>
  <si>
    <t>0920000590</t>
  </si>
  <si>
    <t>182 1 06 04000 00 0000 000</t>
  </si>
  <si>
    <t>Постановлением администрации г.п. Барсово</t>
  </si>
  <si>
    <t>0600002040</t>
  </si>
  <si>
    <t>0600102040</t>
  </si>
  <si>
    <t>Расходы на обеспечение деятельности (оказание услуг, выполнение работ) муниципальных учреждений</t>
  </si>
  <si>
    <t>Расходы на проведение мероприятий по физической культуре и массового спорта по муниципальной программы  городского поселения Барсово «Развитие культуры, физической культуры и массового спорта на территории муниципального образования городское поселение Барсово на 2020-2024 годы"</t>
  </si>
  <si>
    <t>Межбюджетные трансферты</t>
  </si>
  <si>
    <t>в тыс. рублях</t>
  </si>
  <si>
    <t>Фактическое исполнение
в тыс. рублях</t>
  </si>
  <si>
    <t>Сумма в тыс. рублях</t>
  </si>
  <si>
    <t>Прочие доходы от оказания платных услуг (работ) получателями средств бюджетов городских поселений</t>
  </si>
  <si>
    <t>0910002040</t>
  </si>
  <si>
    <t>1100002030</t>
  </si>
  <si>
    <t>1100002040</t>
  </si>
  <si>
    <t>1200000590</t>
  </si>
  <si>
    <t>1100051180</t>
  </si>
  <si>
    <t>1100059300</t>
  </si>
  <si>
    <t>1200020833</t>
  </si>
  <si>
    <t>0310020600</t>
  </si>
  <si>
    <t>1100072600</t>
  </si>
  <si>
    <t>1100089020</t>
  </si>
  <si>
    <t>Иные закупки товаров, работ и услуг для обеспечения государственных (муниципальных) нужд</t>
  </si>
  <si>
    <t>650 1 11 05013 13 0000 120</t>
  </si>
  <si>
    <t>650 1 14 06013 13 0000 430</t>
  </si>
  <si>
    <t>650 1 13 01995 13 0000 130</t>
  </si>
  <si>
    <t xml:space="preserve">Иные выплаты персоналу государственных (муниципальных) органов, за исключением фонда оплаты труда 
</t>
  </si>
  <si>
    <t xml:space="preserve">Уплата иных платежей 
</t>
  </si>
  <si>
    <t>4030000690</t>
  </si>
  <si>
    <t>1200000790</t>
  </si>
  <si>
    <t xml:space="preserve"> Расходы на материально-техническое обеспечение деятельности органов местного самоуправления 
</t>
  </si>
  <si>
    <t xml:space="preserve">Реализация государственных функций, связанных с общегосударственным управлением </t>
  </si>
  <si>
    <t xml:space="preserve"> Исполнение судебных актов Российской Федерации и мировых соглашений по возмещению причиненного вреда
</t>
  </si>
  <si>
    <t>0210020600</t>
  </si>
  <si>
    <t xml:space="preserve"> Расходы на проведение мероприятий по содержанию дорог и сооружений на них в поселениях 
</t>
  </si>
  <si>
    <t>1200000690</t>
  </si>
  <si>
    <t xml:space="preserve">Реализация государственных функций, связанных с общегосударственным управлением
</t>
  </si>
  <si>
    <t>Расходы на проведение мероприятий по организации уличного освещения поселений в рамках муниципальной программы "Благоустройство территории в г.п. Барсово в 2016-2023 годах"</t>
  </si>
  <si>
    <t xml:space="preserve"> Закупка энергетических ресурсов 
</t>
  </si>
  <si>
    <t>0310089176</t>
  </si>
  <si>
    <t xml:space="preserve"> Иные межбюджентные трансферты (гранты) за достижение наилучших значений показателей детельности органов местного самоуправления
</t>
  </si>
  <si>
    <t>0910000590</t>
  </si>
  <si>
    <t>1101</t>
  </si>
  <si>
    <t xml:space="preserve"> Иные выплаты учреждений привлекаемым лицам 
</t>
  </si>
  <si>
    <t>09200000590</t>
  </si>
  <si>
    <t>1.Сведения об исполнении доходной части бюджета за 1-ое полугодие 2022 года</t>
  </si>
  <si>
    <t>650 1 13 02995 13 0000 130</t>
  </si>
  <si>
    <t>Прочие доходы от компенсации затрат бюджетов городских поселений</t>
  </si>
  <si>
    <t>650 1 14 01050 13 0000 410</t>
  </si>
  <si>
    <t>Доходы от продажи квартир, находящихся в собственности городских поселений</t>
  </si>
  <si>
    <t>650 1 17 01050 13 0000 180</t>
  </si>
  <si>
    <t>Невыясненные поступления, зачисляемые в бюджеты городских поселений</t>
  </si>
  <si>
    <t>2. Сведения об исполнении расходной части бюджета за 1-ое полугодие 2022 года</t>
  </si>
  <si>
    <t>«Об исполнении бюджета г.п. Барсово за 1-ое полугодие  2022 года»</t>
  </si>
  <si>
    <t>0310</t>
  </si>
  <si>
    <t xml:space="preserve"> Защита населения и территории от чрезвычайных ситуаций природного и техногенного характера, пожарная безопасность 
</t>
  </si>
  <si>
    <t>0400189134</t>
  </si>
  <si>
    <t xml:space="preserve">Иные межбюджетные трансферты на обустройство пожарных разрывов и минерализованных полос на территории Сургутского района 
</t>
  </si>
  <si>
    <t>0314</t>
  </si>
  <si>
    <t xml:space="preserve">Другие вопросы в области национальной безопасности и правоохранительной деятельности 
</t>
  </si>
  <si>
    <t>0100082300</t>
  </si>
  <si>
    <t xml:space="preserve">Иные межбюджетные трансферты за счет средств субсидии на создание условий деятельности народных дружин 
</t>
  </si>
  <si>
    <t xml:space="preserve">Иные выплаты государственных(муниципальных) органов привлекаемым лицам 
</t>
  </si>
  <si>
    <t>01000S2300</t>
  </si>
  <si>
    <t xml:space="preserve">Иные выплаты государственных(муниципальных) органов привлекаемым лицам </t>
  </si>
  <si>
    <t xml:space="preserve">Иные межбюджетные трансферты на софинансирование субсидии на создание условий деятельности народных дружин 
</t>
  </si>
  <si>
    <t>0405</t>
  </si>
  <si>
    <t xml:space="preserve">Сельское хозяйство и рыболовство 
</t>
  </si>
  <si>
    <t>4030084200</t>
  </si>
  <si>
    <t xml:space="preserve">Субвенции на организацию мероприятий при осуществлении деятельности по обращению с животными без владельцев  
</t>
  </si>
  <si>
    <t>07</t>
  </si>
  <si>
    <t>ОБРАЗОВАНИЕ</t>
  </si>
  <si>
    <t>0707</t>
  </si>
  <si>
    <t xml:space="preserve"> Молодежная политика 
</t>
  </si>
  <si>
    <t>0800020600</t>
  </si>
  <si>
    <t xml:space="preserve">Расходы на проведение мероприятий для детей и молодежи
</t>
  </si>
  <si>
    <t>Увеличение стоимости прочих материальных запасов однократного применения</t>
  </si>
  <si>
    <t>Иные выплаты текущего характера физическим лицам</t>
  </si>
  <si>
    <t>Штрафы за нарушение законодательства о закупках и нарушение условий контрактов (договоров)</t>
  </si>
  <si>
    <t>3. Исполнение по источникам финансирования дефицита бюджета городского поселения Барсово за 1-ое полугодие  2022 года</t>
  </si>
  <si>
    <t>«Об исполнении бюджета г.п. Барсово за 1-ое полугодие 2022 года»</t>
  </si>
  <si>
    <t>от «___»  июля  2022 г. № ____</t>
  </si>
  <si>
    <t>от «____»  июля  2022 г. № _____</t>
  </si>
  <si>
    <t>от «14»  июля 2022 г. № 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</si>
</sst>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10" fontId="8" fillId="2" borderId="0" xfId="0" applyNumberFormat="1" applyFont="1" applyFill="1"/>
    <xf numFmtId="4" fontId="8" fillId="2" borderId="0" xfId="0" applyNumberFormat="1" applyFont="1" applyFill="1"/>
    <xf numFmtId="4" fontId="1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 applyAlignment="1"/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center" wrapText="1"/>
    </xf>
    <xf numFmtId="49" fontId="6" fillId="2" borderId="14" xfId="0" applyNumberFormat="1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4" fontId="5" fillId="2" borderId="0" xfId="0" applyNumberFormat="1" applyFont="1" applyFill="1"/>
    <xf numFmtId="0" fontId="3" fillId="2" borderId="18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1" fillId="2" borderId="18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9" xfId="0" applyFont="1" applyFill="1" applyBorder="1" applyAlignment="1">
      <alignment horizontal="center" wrapText="1"/>
    </xf>
    <xf numFmtId="49" fontId="1" fillId="2" borderId="16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left" wrapText="1"/>
    </xf>
    <xf numFmtId="0" fontId="7" fillId="2" borderId="0" xfId="0" applyFont="1" applyFill="1"/>
    <xf numFmtId="0" fontId="8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wrapText="1"/>
    </xf>
    <xf numFmtId="0" fontId="8" fillId="2" borderId="31" xfId="0" applyFont="1" applyFill="1" applyBorder="1" applyAlignment="1">
      <alignment wrapText="1"/>
    </xf>
    <xf numFmtId="0" fontId="8" fillId="2" borderId="23" xfId="0" applyFont="1" applyFill="1" applyBorder="1" applyAlignment="1">
      <alignment wrapText="1"/>
    </xf>
    <xf numFmtId="0" fontId="8" fillId="2" borderId="32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0" fontId="4" fillId="0" borderId="0" xfId="0" applyFont="1" applyFill="1"/>
    <xf numFmtId="0" fontId="1" fillId="0" borderId="18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wrapText="1"/>
    </xf>
    <xf numFmtId="49" fontId="6" fillId="0" borderId="14" xfId="0" applyNumberFormat="1" applyFont="1" applyFill="1" applyBorder="1" applyAlignment="1">
      <alignment horizontal="center" wrapText="1"/>
    </xf>
    <xf numFmtId="0" fontId="8" fillId="0" borderId="0" xfId="0" applyFont="1" applyFill="1"/>
    <xf numFmtId="0" fontId="3" fillId="0" borderId="17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Alignment="1"/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4" xfId="0" applyFont="1" applyFill="1" applyBorder="1" applyAlignment="1">
      <alignment horizontal="center" wrapText="1"/>
    </xf>
    <xf numFmtId="49" fontId="1" fillId="2" borderId="35" xfId="0" applyNumberFormat="1" applyFont="1" applyFill="1" applyBorder="1" applyAlignment="1">
      <alignment horizontal="center" wrapText="1"/>
    </xf>
    <xf numFmtId="0" fontId="1" fillId="2" borderId="35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6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3" fillId="2" borderId="14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64" fontId="5" fillId="0" borderId="35" xfId="0" applyNumberFormat="1" applyFont="1" applyFill="1" applyBorder="1" applyAlignment="1">
      <alignment horizontal="center" vertical="center" wrapText="1"/>
    </xf>
    <xf numFmtId="164" fontId="5" fillId="0" borderId="16" xfId="0" applyNumberFormat="1" applyFont="1" applyFill="1" applyBorder="1" applyAlignment="1">
      <alignment horizontal="center" vertical="center" wrapText="1"/>
    </xf>
    <xf numFmtId="164" fontId="9" fillId="0" borderId="14" xfId="0" applyNumberFormat="1" applyFont="1" applyFill="1" applyBorder="1" applyAlignment="1">
      <alignment horizontal="center" vertical="center" wrapText="1"/>
    </xf>
    <xf numFmtId="164" fontId="8" fillId="2" borderId="11" xfId="0" applyNumberFormat="1" applyFont="1" applyFill="1" applyBorder="1" applyAlignment="1">
      <alignment horizontal="center"/>
    </xf>
    <xf numFmtId="164" fontId="8" fillId="0" borderId="33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164" fontId="6" fillId="2" borderId="44" xfId="0" applyNumberFormat="1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wrapText="1"/>
    </xf>
    <xf numFmtId="49" fontId="6" fillId="2" borderId="44" xfId="0" applyNumberFormat="1" applyFont="1" applyFill="1" applyBorder="1" applyAlignment="1">
      <alignment horizontal="center" wrapText="1"/>
    </xf>
    <xf numFmtId="164" fontId="10" fillId="0" borderId="4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center" wrapText="1"/>
    </xf>
    <xf numFmtId="49" fontId="6" fillId="2" borderId="35" xfId="0" applyNumberFormat="1" applyFont="1" applyFill="1" applyBorder="1" applyAlignment="1">
      <alignment horizontal="center" wrapText="1"/>
    </xf>
    <xf numFmtId="164" fontId="10" fillId="0" borderId="35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164" fontId="8" fillId="0" borderId="15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right" wrapText="1"/>
    </xf>
    <xf numFmtId="0" fontId="10" fillId="2" borderId="14" xfId="0" applyFont="1" applyFill="1" applyBorder="1" applyAlignment="1">
      <alignment horizontal="right" wrapText="1"/>
    </xf>
    <xf numFmtId="0" fontId="10" fillId="2" borderId="22" xfId="0" applyFont="1" applyFill="1" applyBorder="1" applyAlignment="1">
      <alignment horizontal="right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right" wrapText="1"/>
    </xf>
    <xf numFmtId="0" fontId="12" fillId="2" borderId="14" xfId="0" applyFont="1" applyFill="1" applyBorder="1" applyAlignment="1">
      <alignment horizontal="right" wrapText="1"/>
    </xf>
    <xf numFmtId="0" fontId="10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8"/>
  <sheetViews>
    <sheetView tabSelected="1" zoomScaleNormal="100" workbookViewId="0">
      <selection activeCell="F4" sqref="F4"/>
    </sheetView>
  </sheetViews>
  <sheetFormatPr defaultRowHeight="15" x14ac:dyDescent="0.25"/>
  <cols>
    <col min="1" max="1" width="6.7109375" style="1" customWidth="1"/>
    <col min="2" max="2" width="6.5703125" style="1" customWidth="1"/>
    <col min="3" max="3" width="12.42578125" style="1" customWidth="1"/>
    <col min="4" max="4" width="6.7109375" style="2" customWidth="1"/>
    <col min="5" max="5" width="56.5703125" style="2" customWidth="1"/>
    <col min="6" max="6" width="47.28515625" style="1" customWidth="1"/>
    <col min="7" max="7" width="14.7109375" style="1" customWidth="1"/>
    <col min="8" max="8" width="7.42578125" style="1" customWidth="1"/>
    <col min="9" max="9" width="8.42578125" style="1" customWidth="1"/>
    <col min="10" max="10" width="8.7109375" style="1" customWidth="1"/>
    <col min="11" max="16384" width="9.140625" style="1"/>
  </cols>
  <sheetData>
    <row r="1" spans="1:8" x14ac:dyDescent="0.25">
      <c r="F1" s="3" t="s">
        <v>103</v>
      </c>
    </row>
    <row r="2" spans="1:8" x14ac:dyDescent="0.25">
      <c r="F2" s="3" t="s">
        <v>109</v>
      </c>
    </row>
    <row r="3" spans="1:8" ht="25.5" x14ac:dyDescent="0.25">
      <c r="F3" s="32" t="s">
        <v>160</v>
      </c>
    </row>
    <row r="4" spans="1:8" x14ac:dyDescent="0.25">
      <c r="F4" s="73" t="s">
        <v>190</v>
      </c>
    </row>
    <row r="6" spans="1:8" ht="16.5" thickBot="1" x14ac:dyDescent="0.3">
      <c r="A6" s="125" t="s">
        <v>152</v>
      </c>
      <c r="B6" s="125"/>
      <c r="C6" s="125"/>
      <c r="D6" s="125"/>
      <c r="E6" s="125"/>
      <c r="F6" s="125"/>
    </row>
    <row r="7" spans="1:8" ht="39" customHeight="1" thickBot="1" x14ac:dyDescent="0.3">
      <c r="A7" s="126" t="s">
        <v>60</v>
      </c>
      <c r="B7" s="127"/>
      <c r="C7" s="128"/>
      <c r="D7" s="132" t="s">
        <v>61</v>
      </c>
      <c r="E7" s="133"/>
      <c r="F7" s="4" t="s">
        <v>62</v>
      </c>
    </row>
    <row r="8" spans="1:8" ht="30" customHeight="1" thickBot="1" x14ac:dyDescent="0.3">
      <c r="A8" s="129"/>
      <c r="B8" s="130"/>
      <c r="C8" s="131"/>
      <c r="D8" s="134"/>
      <c r="E8" s="135"/>
      <c r="F8" s="4" t="s">
        <v>115</v>
      </c>
    </row>
    <row r="9" spans="1:8" ht="15.75" thickBot="1" x14ac:dyDescent="0.3">
      <c r="A9" s="136">
        <v>1</v>
      </c>
      <c r="B9" s="137"/>
      <c r="C9" s="137"/>
      <c r="D9" s="137">
        <v>2</v>
      </c>
      <c r="E9" s="137"/>
      <c r="F9" s="43">
        <v>4</v>
      </c>
    </row>
    <row r="10" spans="1:8" ht="15.75" thickBot="1" x14ac:dyDescent="0.3">
      <c r="A10" s="122" t="s">
        <v>63</v>
      </c>
      <c r="B10" s="123"/>
      <c r="C10" s="123"/>
      <c r="D10" s="123"/>
      <c r="E10" s="124"/>
      <c r="F10" s="88">
        <f>F11+F17+0.01</f>
        <v>23353.96</v>
      </c>
    </row>
    <row r="11" spans="1:8" ht="15.75" thickBot="1" x14ac:dyDescent="0.3">
      <c r="A11" s="141" t="s">
        <v>64</v>
      </c>
      <c r="B11" s="142"/>
      <c r="C11" s="142"/>
      <c r="D11" s="142"/>
      <c r="E11" s="143"/>
      <c r="F11" s="88">
        <f>SUM(F12:F16)</f>
        <v>12999.7</v>
      </c>
    </row>
    <row r="12" spans="1:8" ht="32.25" customHeight="1" x14ac:dyDescent="0.25">
      <c r="A12" s="138" t="s">
        <v>65</v>
      </c>
      <c r="B12" s="139"/>
      <c r="C12" s="139"/>
      <c r="D12" s="140" t="s">
        <v>66</v>
      </c>
      <c r="E12" s="140"/>
      <c r="F12" s="89">
        <v>1373.9</v>
      </c>
    </row>
    <row r="13" spans="1:8" x14ac:dyDescent="0.25">
      <c r="A13" s="144" t="s">
        <v>67</v>
      </c>
      <c r="B13" s="145"/>
      <c r="C13" s="145"/>
      <c r="D13" s="146" t="s">
        <v>68</v>
      </c>
      <c r="E13" s="146"/>
      <c r="F13" s="90">
        <v>6619.2</v>
      </c>
    </row>
    <row r="14" spans="1:8" x14ac:dyDescent="0.25">
      <c r="A14" s="144" t="s">
        <v>69</v>
      </c>
      <c r="B14" s="145"/>
      <c r="C14" s="145"/>
      <c r="D14" s="146" t="s">
        <v>70</v>
      </c>
      <c r="E14" s="146"/>
      <c r="F14" s="90">
        <v>536.6</v>
      </c>
      <c r="H14" s="5"/>
    </row>
    <row r="15" spans="1:8" x14ac:dyDescent="0.25">
      <c r="A15" s="144" t="s">
        <v>108</v>
      </c>
      <c r="B15" s="145"/>
      <c r="C15" s="145"/>
      <c r="D15" s="146" t="s">
        <v>106</v>
      </c>
      <c r="E15" s="146"/>
      <c r="F15" s="91">
        <v>66.599999999999994</v>
      </c>
      <c r="H15" s="5"/>
    </row>
    <row r="16" spans="1:8" ht="15.75" thickBot="1" x14ac:dyDescent="0.3">
      <c r="A16" s="147" t="s">
        <v>71</v>
      </c>
      <c r="B16" s="148"/>
      <c r="C16" s="148"/>
      <c r="D16" s="149" t="s">
        <v>72</v>
      </c>
      <c r="E16" s="149"/>
      <c r="F16" s="91">
        <v>4403.3999999999996</v>
      </c>
    </row>
    <row r="17" spans="1:9" ht="15.75" thickBot="1" x14ac:dyDescent="0.3">
      <c r="A17" s="141" t="s">
        <v>73</v>
      </c>
      <c r="B17" s="142"/>
      <c r="C17" s="142"/>
      <c r="D17" s="142"/>
      <c r="E17" s="143"/>
      <c r="F17" s="88">
        <f>SUM(F18:F26)</f>
        <v>10354.25</v>
      </c>
      <c r="I17" s="6"/>
    </row>
    <row r="18" spans="1:9" ht="75" customHeight="1" x14ac:dyDescent="0.25">
      <c r="A18" s="138" t="s">
        <v>74</v>
      </c>
      <c r="B18" s="139"/>
      <c r="C18" s="139"/>
      <c r="D18" s="140" t="s">
        <v>75</v>
      </c>
      <c r="E18" s="140"/>
      <c r="F18" s="92">
        <v>87.5</v>
      </c>
    </row>
    <row r="19" spans="1:9" ht="67.5" customHeight="1" x14ac:dyDescent="0.25">
      <c r="A19" s="150" t="s">
        <v>130</v>
      </c>
      <c r="B19" s="151"/>
      <c r="C19" s="152"/>
      <c r="D19" s="153" t="s">
        <v>75</v>
      </c>
      <c r="E19" s="154"/>
      <c r="F19" s="93">
        <v>4888.3999999999996</v>
      </c>
    </row>
    <row r="20" spans="1:9" ht="69.75" customHeight="1" x14ac:dyDescent="0.25">
      <c r="A20" s="144" t="s">
        <v>94</v>
      </c>
      <c r="B20" s="145"/>
      <c r="C20" s="145"/>
      <c r="D20" s="146" t="s">
        <v>76</v>
      </c>
      <c r="E20" s="146"/>
      <c r="F20" s="90">
        <v>45.7</v>
      </c>
    </row>
    <row r="21" spans="1:9" ht="60.75" customHeight="1" x14ac:dyDescent="0.25">
      <c r="A21" s="144" t="s">
        <v>84</v>
      </c>
      <c r="B21" s="145"/>
      <c r="C21" s="145"/>
      <c r="D21" s="146" t="s">
        <v>77</v>
      </c>
      <c r="E21" s="146"/>
      <c r="F21" s="90">
        <v>342.2</v>
      </c>
    </row>
    <row r="22" spans="1:9" ht="44.25" customHeight="1" x14ac:dyDescent="0.25">
      <c r="A22" s="150" t="s">
        <v>132</v>
      </c>
      <c r="B22" s="151"/>
      <c r="C22" s="152"/>
      <c r="D22" s="146" t="s">
        <v>118</v>
      </c>
      <c r="E22" s="146"/>
      <c r="F22" s="90">
        <v>31.8</v>
      </c>
    </row>
    <row r="23" spans="1:9" ht="44.25" customHeight="1" x14ac:dyDescent="0.25">
      <c r="A23" s="150" t="s">
        <v>153</v>
      </c>
      <c r="B23" s="151"/>
      <c r="C23" s="152"/>
      <c r="D23" s="158" t="s">
        <v>154</v>
      </c>
      <c r="E23" s="152"/>
      <c r="F23" s="91">
        <v>9.8000000000000007</v>
      </c>
    </row>
    <row r="24" spans="1:9" ht="44.25" customHeight="1" x14ac:dyDescent="0.25">
      <c r="A24" s="150" t="s">
        <v>155</v>
      </c>
      <c r="B24" s="151"/>
      <c r="C24" s="152"/>
      <c r="D24" s="158" t="s">
        <v>156</v>
      </c>
      <c r="E24" s="152"/>
      <c r="F24" s="91">
        <v>4920.1000000000004</v>
      </c>
    </row>
    <row r="25" spans="1:9" ht="38.25" customHeight="1" x14ac:dyDescent="0.25">
      <c r="A25" s="150" t="s">
        <v>131</v>
      </c>
      <c r="B25" s="151"/>
      <c r="C25" s="152"/>
      <c r="D25" s="158" t="s">
        <v>78</v>
      </c>
      <c r="E25" s="152"/>
      <c r="F25" s="91">
        <v>26.85</v>
      </c>
    </row>
    <row r="26" spans="1:9" ht="38.25" customHeight="1" thickBot="1" x14ac:dyDescent="0.3">
      <c r="A26" s="159" t="s">
        <v>157</v>
      </c>
      <c r="B26" s="160"/>
      <c r="C26" s="161"/>
      <c r="D26" s="162" t="s">
        <v>158</v>
      </c>
      <c r="E26" s="161"/>
      <c r="F26" s="90">
        <v>1.9</v>
      </c>
    </row>
    <row r="27" spans="1:9" ht="15.75" thickBot="1" x14ac:dyDescent="0.3">
      <c r="A27" s="155" t="s">
        <v>79</v>
      </c>
      <c r="B27" s="156"/>
      <c r="C27" s="156"/>
      <c r="D27" s="157" t="s">
        <v>80</v>
      </c>
      <c r="E27" s="157"/>
      <c r="F27" s="109">
        <f>SUM(F28:F28)</f>
        <v>12631.3</v>
      </c>
    </row>
    <row r="28" spans="1:9" ht="42" customHeight="1" thickBot="1" x14ac:dyDescent="0.3">
      <c r="A28" s="138" t="s">
        <v>81</v>
      </c>
      <c r="B28" s="139"/>
      <c r="C28" s="139"/>
      <c r="D28" s="140" t="s">
        <v>82</v>
      </c>
      <c r="E28" s="140"/>
      <c r="F28" s="92">
        <v>12631.3</v>
      </c>
    </row>
    <row r="29" spans="1:9" ht="15.75" thickBot="1" x14ac:dyDescent="0.3">
      <c r="A29" s="164" t="s">
        <v>83</v>
      </c>
      <c r="B29" s="157"/>
      <c r="C29" s="157"/>
      <c r="D29" s="157"/>
      <c r="E29" s="157"/>
      <c r="F29" s="88">
        <f>F11+F17+F27</f>
        <v>35985.25</v>
      </c>
    </row>
    <row r="30" spans="1:9" s="8" customFormat="1" x14ac:dyDescent="0.25">
      <c r="A30" s="165"/>
      <c r="B30" s="165"/>
      <c r="C30" s="165"/>
      <c r="D30" s="166"/>
      <c r="E30" s="166"/>
      <c r="F30" s="7"/>
    </row>
    <row r="32" spans="1:9" x14ac:dyDescent="0.25">
      <c r="F32" s="3" t="s">
        <v>103</v>
      </c>
    </row>
    <row r="33" spans="1:10" x14ac:dyDescent="0.25">
      <c r="F33" s="3" t="s">
        <v>109</v>
      </c>
    </row>
    <row r="34" spans="1:10" ht="25.5" x14ac:dyDescent="0.25">
      <c r="F34" s="32" t="s">
        <v>160</v>
      </c>
    </row>
    <row r="35" spans="1:10" x14ac:dyDescent="0.25">
      <c r="F35" s="73" t="s">
        <v>188</v>
      </c>
    </row>
    <row r="36" spans="1:10" x14ac:dyDescent="0.25">
      <c r="F36" s="9"/>
    </row>
    <row r="37" spans="1:10" ht="15.75" x14ac:dyDescent="0.25">
      <c r="A37" s="167" t="s">
        <v>159</v>
      </c>
      <c r="B37" s="167"/>
      <c r="C37" s="167"/>
      <c r="D37" s="167"/>
      <c r="E37" s="167"/>
      <c r="F37" s="167"/>
    </row>
    <row r="38" spans="1:10" ht="15.75" thickBot="1" x14ac:dyDescent="0.3"/>
    <row r="39" spans="1:10" ht="15.75" thickBot="1" x14ac:dyDescent="0.3">
      <c r="A39" s="168" t="s">
        <v>0</v>
      </c>
      <c r="B39" s="169"/>
      <c r="C39" s="169"/>
      <c r="D39" s="170"/>
      <c r="E39" s="171" t="s">
        <v>1</v>
      </c>
      <c r="F39" s="171" t="s">
        <v>116</v>
      </c>
    </row>
    <row r="40" spans="1:10" ht="15.75" thickBot="1" x14ac:dyDescent="0.3">
      <c r="A40" s="10" t="s">
        <v>2</v>
      </c>
      <c r="B40" s="10" t="s">
        <v>3</v>
      </c>
      <c r="C40" s="10" t="s">
        <v>4</v>
      </c>
      <c r="D40" s="11" t="s">
        <v>5</v>
      </c>
      <c r="E40" s="172"/>
      <c r="F40" s="172"/>
    </row>
    <row r="41" spans="1:10" ht="15.75" thickBot="1" x14ac:dyDescent="0.3">
      <c r="A41" s="41">
        <v>1</v>
      </c>
      <c r="B41" s="42">
        <v>2</v>
      </c>
      <c r="C41" s="42">
        <v>3</v>
      </c>
      <c r="D41" s="42">
        <v>4</v>
      </c>
      <c r="E41" s="42">
        <v>5</v>
      </c>
      <c r="F41" s="42">
        <v>7</v>
      </c>
    </row>
    <row r="42" spans="1:10" ht="15.75" thickBot="1" x14ac:dyDescent="0.3">
      <c r="A42" s="12">
        <v>650</v>
      </c>
      <c r="B42" s="13" t="s">
        <v>55</v>
      </c>
      <c r="C42" s="173" t="s">
        <v>6</v>
      </c>
      <c r="D42" s="142"/>
      <c r="E42" s="143"/>
      <c r="F42" s="94">
        <f>F43+F47+F57</f>
        <v>16953.099999999999</v>
      </c>
      <c r="G42" s="6"/>
    </row>
    <row r="43" spans="1:10" s="3" customFormat="1" ht="25.5" x14ac:dyDescent="0.2">
      <c r="A43" s="14">
        <v>650</v>
      </c>
      <c r="B43" s="44" t="s">
        <v>45</v>
      </c>
      <c r="C43" s="15"/>
      <c r="D43" s="16"/>
      <c r="E43" s="17" t="s">
        <v>7</v>
      </c>
      <c r="F43" s="95">
        <f>F44</f>
        <v>814</v>
      </c>
      <c r="H43" s="18"/>
      <c r="I43" s="18"/>
    </row>
    <row r="44" spans="1:10" s="23" customFormat="1" ht="12.75" x14ac:dyDescent="0.2">
      <c r="A44" s="19">
        <v>650</v>
      </c>
      <c r="B44" s="25" t="s">
        <v>45</v>
      </c>
      <c r="C44" s="20" t="s">
        <v>120</v>
      </c>
      <c r="D44" s="21"/>
      <c r="E44" s="22" t="s">
        <v>8</v>
      </c>
      <c r="F44" s="96">
        <f>F45+F46</f>
        <v>814</v>
      </c>
    </row>
    <row r="45" spans="1:10" s="3" customFormat="1" ht="12.75" x14ac:dyDescent="0.2">
      <c r="A45" s="24">
        <v>650</v>
      </c>
      <c r="B45" s="25" t="s">
        <v>45</v>
      </c>
      <c r="C45" s="25" t="s">
        <v>120</v>
      </c>
      <c r="D45" s="26">
        <v>121</v>
      </c>
      <c r="E45" s="39" t="s">
        <v>9</v>
      </c>
      <c r="F45" s="97">
        <v>587</v>
      </c>
      <c r="H45" s="18"/>
      <c r="J45" s="18"/>
    </row>
    <row r="46" spans="1:10" s="3" customFormat="1" ht="44.25" customHeight="1" x14ac:dyDescent="0.2">
      <c r="A46" s="24">
        <v>650</v>
      </c>
      <c r="B46" s="25" t="s">
        <v>45</v>
      </c>
      <c r="C46" s="25" t="s">
        <v>120</v>
      </c>
      <c r="D46" s="26">
        <v>129</v>
      </c>
      <c r="E46" s="39" t="s">
        <v>10</v>
      </c>
      <c r="F46" s="97">
        <v>227</v>
      </c>
      <c r="H46" s="18"/>
      <c r="J46" s="18"/>
    </row>
    <row r="47" spans="1:10" s="23" customFormat="1" ht="38.25" x14ac:dyDescent="0.2">
      <c r="A47" s="19">
        <v>650</v>
      </c>
      <c r="B47" s="25" t="s">
        <v>46</v>
      </c>
      <c r="C47" s="20"/>
      <c r="D47" s="21"/>
      <c r="E47" s="22" t="s">
        <v>12</v>
      </c>
      <c r="F47" s="96">
        <f>F52+F50+F48</f>
        <v>8543.1999999999989</v>
      </c>
    </row>
    <row r="48" spans="1:10" s="23" customFormat="1" ht="25.5" x14ac:dyDescent="0.2">
      <c r="A48" s="19">
        <v>650</v>
      </c>
      <c r="B48" s="25" t="s">
        <v>46</v>
      </c>
      <c r="C48" s="20" t="s">
        <v>110</v>
      </c>
      <c r="D48" s="21"/>
      <c r="E48" s="22" t="s">
        <v>13</v>
      </c>
      <c r="F48" s="96">
        <f>F49</f>
        <v>33.5</v>
      </c>
    </row>
    <row r="49" spans="1:10" s="3" customFormat="1" ht="12.75" x14ac:dyDescent="0.2">
      <c r="A49" s="24">
        <v>650</v>
      </c>
      <c r="B49" s="25" t="s">
        <v>46</v>
      </c>
      <c r="C49" s="25" t="s">
        <v>111</v>
      </c>
      <c r="D49" s="26">
        <v>244</v>
      </c>
      <c r="E49" s="29" t="s">
        <v>11</v>
      </c>
      <c r="F49" s="97">
        <v>33.5</v>
      </c>
      <c r="H49" s="18"/>
      <c r="J49" s="18"/>
    </row>
    <row r="50" spans="1:10" s="3" customFormat="1" ht="25.5" x14ac:dyDescent="0.2">
      <c r="A50" s="45">
        <v>650</v>
      </c>
      <c r="B50" s="46" t="s">
        <v>46</v>
      </c>
      <c r="C50" s="67" t="s">
        <v>119</v>
      </c>
      <c r="D50" s="47"/>
      <c r="E50" s="66" t="s">
        <v>129</v>
      </c>
      <c r="F50" s="98">
        <f>F51</f>
        <v>23.9</v>
      </c>
      <c r="H50" s="18"/>
      <c r="J50" s="18"/>
    </row>
    <row r="51" spans="1:10" s="3" customFormat="1" ht="12.75" x14ac:dyDescent="0.2">
      <c r="A51" s="24">
        <v>650</v>
      </c>
      <c r="B51" s="25" t="s">
        <v>46</v>
      </c>
      <c r="C51" s="25" t="s">
        <v>119</v>
      </c>
      <c r="D51" s="26">
        <v>244</v>
      </c>
      <c r="E51" s="29" t="s">
        <v>11</v>
      </c>
      <c r="F51" s="97">
        <v>23.9</v>
      </c>
      <c r="H51" s="18"/>
      <c r="J51" s="18"/>
    </row>
    <row r="52" spans="1:10" s="23" customFormat="1" ht="25.5" x14ac:dyDescent="0.2">
      <c r="A52" s="19">
        <v>650</v>
      </c>
      <c r="B52" s="25" t="s">
        <v>46</v>
      </c>
      <c r="C52" s="20" t="s">
        <v>121</v>
      </c>
      <c r="D52" s="21"/>
      <c r="E52" s="22" t="s">
        <v>13</v>
      </c>
      <c r="F52" s="96">
        <f>SUM(F53:F56)</f>
        <v>8485.7999999999993</v>
      </c>
    </row>
    <row r="53" spans="1:10" s="3" customFormat="1" ht="12.75" x14ac:dyDescent="0.2">
      <c r="A53" s="24">
        <v>650</v>
      </c>
      <c r="B53" s="25" t="s">
        <v>46</v>
      </c>
      <c r="C53" s="25" t="s">
        <v>121</v>
      </c>
      <c r="D53" s="26">
        <v>121</v>
      </c>
      <c r="E53" s="39" t="s">
        <v>9</v>
      </c>
      <c r="F53" s="97">
        <v>6072.1</v>
      </c>
    </row>
    <row r="54" spans="1:10" s="3" customFormat="1" ht="36.75" customHeight="1" x14ac:dyDescent="0.2">
      <c r="A54" s="24">
        <v>650</v>
      </c>
      <c r="B54" s="25" t="s">
        <v>46</v>
      </c>
      <c r="C54" s="25" t="s">
        <v>121</v>
      </c>
      <c r="D54" s="26">
        <v>122</v>
      </c>
      <c r="E54" s="69" t="s">
        <v>133</v>
      </c>
      <c r="F54" s="97">
        <v>190</v>
      </c>
    </row>
    <row r="55" spans="1:10" s="3" customFormat="1" ht="38.25" x14ac:dyDescent="0.2">
      <c r="A55" s="24">
        <v>650</v>
      </c>
      <c r="B55" s="25" t="s">
        <v>46</v>
      </c>
      <c r="C55" s="25" t="s">
        <v>121</v>
      </c>
      <c r="D55" s="26">
        <v>129</v>
      </c>
      <c r="E55" s="39" t="s">
        <v>10</v>
      </c>
      <c r="F55" s="97">
        <v>2178.6999999999998</v>
      </c>
    </row>
    <row r="56" spans="1:10" s="3" customFormat="1" ht="21.75" customHeight="1" x14ac:dyDescent="0.2">
      <c r="A56" s="24">
        <v>650</v>
      </c>
      <c r="B56" s="25" t="s">
        <v>46</v>
      </c>
      <c r="C56" s="25" t="s">
        <v>121</v>
      </c>
      <c r="D56" s="26">
        <v>853</v>
      </c>
      <c r="E56" s="69" t="s">
        <v>134</v>
      </c>
      <c r="F56" s="97">
        <v>45</v>
      </c>
    </row>
    <row r="57" spans="1:10" s="3" customFormat="1" ht="12.75" x14ac:dyDescent="0.2">
      <c r="A57" s="19">
        <v>650</v>
      </c>
      <c r="B57" s="20" t="s">
        <v>47</v>
      </c>
      <c r="C57" s="20"/>
      <c r="D57" s="21"/>
      <c r="E57" s="22" t="s">
        <v>16</v>
      </c>
      <c r="F57" s="96">
        <f>F58+F73+F71</f>
        <v>7595.8999999999987</v>
      </c>
    </row>
    <row r="58" spans="1:10" s="3" customFormat="1" ht="25.5" x14ac:dyDescent="0.2">
      <c r="A58" s="19">
        <v>650</v>
      </c>
      <c r="B58" s="25" t="s">
        <v>47</v>
      </c>
      <c r="C58" s="20" t="s">
        <v>122</v>
      </c>
      <c r="D58" s="21"/>
      <c r="E58" s="22" t="s">
        <v>112</v>
      </c>
      <c r="F58" s="96">
        <f>SUM(F59:F70)</f>
        <v>7350.1999999999989</v>
      </c>
    </row>
    <row r="59" spans="1:10" s="3" customFormat="1" ht="12.75" x14ac:dyDescent="0.2">
      <c r="A59" s="24">
        <v>650</v>
      </c>
      <c r="B59" s="25" t="s">
        <v>47</v>
      </c>
      <c r="C59" s="25" t="s">
        <v>122</v>
      </c>
      <c r="D59" s="26">
        <v>111</v>
      </c>
      <c r="E59" s="39" t="s">
        <v>18</v>
      </c>
      <c r="F59" s="97">
        <v>4129.5</v>
      </c>
    </row>
    <row r="60" spans="1:10" s="3" customFormat="1" ht="25.5" x14ac:dyDescent="0.2">
      <c r="A60" s="24">
        <v>650</v>
      </c>
      <c r="B60" s="25" t="s">
        <v>47</v>
      </c>
      <c r="C60" s="25" t="s">
        <v>122</v>
      </c>
      <c r="D60" s="26">
        <v>112</v>
      </c>
      <c r="E60" s="39" t="s">
        <v>19</v>
      </c>
      <c r="F60" s="97">
        <v>100</v>
      </c>
    </row>
    <row r="61" spans="1:10" s="3" customFormat="1" ht="38.25" x14ac:dyDescent="0.2">
      <c r="A61" s="24">
        <v>650</v>
      </c>
      <c r="B61" s="25" t="s">
        <v>47</v>
      </c>
      <c r="C61" s="25" t="s">
        <v>122</v>
      </c>
      <c r="D61" s="26">
        <v>119</v>
      </c>
      <c r="E61" s="39" t="s">
        <v>20</v>
      </c>
      <c r="F61" s="97">
        <v>1500</v>
      </c>
    </row>
    <row r="62" spans="1:10" s="3" customFormat="1" ht="12.75" x14ac:dyDescent="0.2">
      <c r="A62" s="24">
        <v>650</v>
      </c>
      <c r="B62" s="25" t="s">
        <v>47</v>
      </c>
      <c r="C62" s="25" t="s">
        <v>122</v>
      </c>
      <c r="D62" s="26">
        <v>244</v>
      </c>
      <c r="E62" s="39" t="s">
        <v>97</v>
      </c>
      <c r="F62" s="97">
        <v>163.19999999999999</v>
      </c>
    </row>
    <row r="63" spans="1:10" s="3" customFormat="1" ht="12.75" x14ac:dyDescent="0.2">
      <c r="A63" s="24">
        <v>650</v>
      </c>
      <c r="B63" s="25" t="s">
        <v>47</v>
      </c>
      <c r="C63" s="25" t="s">
        <v>122</v>
      </c>
      <c r="D63" s="26">
        <v>244</v>
      </c>
      <c r="E63" s="39" t="s">
        <v>98</v>
      </c>
      <c r="F63" s="97">
        <v>567.6</v>
      </c>
    </row>
    <row r="64" spans="1:10" s="3" customFormat="1" ht="12.75" x14ac:dyDescent="0.2">
      <c r="A64" s="24">
        <v>650</v>
      </c>
      <c r="B64" s="25" t="s">
        <v>47</v>
      </c>
      <c r="C64" s="25" t="s">
        <v>122</v>
      </c>
      <c r="D64" s="26">
        <v>244</v>
      </c>
      <c r="E64" s="39" t="s">
        <v>104</v>
      </c>
      <c r="F64" s="97">
        <v>36.799999999999997</v>
      </c>
    </row>
    <row r="65" spans="1:10" s="3" customFormat="1" ht="12.75" x14ac:dyDescent="0.2">
      <c r="A65" s="24">
        <v>650</v>
      </c>
      <c r="B65" s="25" t="s">
        <v>47</v>
      </c>
      <c r="C65" s="25" t="s">
        <v>122</v>
      </c>
      <c r="D65" s="26">
        <v>244</v>
      </c>
      <c r="E65" s="39" t="s">
        <v>96</v>
      </c>
      <c r="F65" s="97">
        <v>203.4</v>
      </c>
    </row>
    <row r="66" spans="1:10" s="3" customFormat="1" ht="12.75" x14ac:dyDescent="0.2">
      <c r="A66" s="24">
        <v>650</v>
      </c>
      <c r="B66" s="25" t="s">
        <v>47</v>
      </c>
      <c r="C66" s="25" t="s">
        <v>122</v>
      </c>
      <c r="D66" s="26">
        <v>244</v>
      </c>
      <c r="E66" s="40" t="s">
        <v>11</v>
      </c>
      <c r="F66" s="97">
        <v>212.7</v>
      </c>
    </row>
    <row r="67" spans="1:10" s="3" customFormat="1" ht="12.75" x14ac:dyDescent="0.2">
      <c r="A67" s="24">
        <v>650</v>
      </c>
      <c r="B67" s="25" t="s">
        <v>47</v>
      </c>
      <c r="C67" s="25" t="s">
        <v>122</v>
      </c>
      <c r="D67" s="26">
        <v>244</v>
      </c>
      <c r="E67" s="108" t="s">
        <v>105</v>
      </c>
      <c r="F67" s="97">
        <v>6.2</v>
      </c>
    </row>
    <row r="68" spans="1:10" s="3" customFormat="1" ht="12.75" x14ac:dyDescent="0.2">
      <c r="A68" s="24">
        <v>650</v>
      </c>
      <c r="B68" s="25" t="s">
        <v>47</v>
      </c>
      <c r="C68" s="25" t="s">
        <v>122</v>
      </c>
      <c r="D68" s="26">
        <v>247</v>
      </c>
      <c r="E68" s="39" t="s">
        <v>104</v>
      </c>
      <c r="F68" s="97">
        <v>363.9</v>
      </c>
    </row>
    <row r="69" spans="1:10" s="3" customFormat="1" ht="12.75" x14ac:dyDescent="0.2">
      <c r="A69" s="45">
        <v>650</v>
      </c>
      <c r="B69" s="46" t="s">
        <v>47</v>
      </c>
      <c r="C69" s="46" t="s">
        <v>122</v>
      </c>
      <c r="D69" s="47">
        <v>851</v>
      </c>
      <c r="E69" s="39" t="s">
        <v>14</v>
      </c>
      <c r="F69" s="97">
        <v>55</v>
      </c>
    </row>
    <row r="70" spans="1:10" s="3" customFormat="1" ht="12.75" x14ac:dyDescent="0.2">
      <c r="A70" s="24">
        <v>650</v>
      </c>
      <c r="B70" s="25" t="s">
        <v>47</v>
      </c>
      <c r="C70" s="25" t="s">
        <v>122</v>
      </c>
      <c r="D70" s="26">
        <v>853</v>
      </c>
      <c r="E70" s="39" t="s">
        <v>15</v>
      </c>
      <c r="F70" s="97">
        <v>11.9</v>
      </c>
    </row>
    <row r="71" spans="1:10" s="3" customFormat="1" ht="35.25" customHeight="1" x14ac:dyDescent="0.2">
      <c r="A71" s="19">
        <v>650</v>
      </c>
      <c r="B71" s="75" t="s">
        <v>47</v>
      </c>
      <c r="C71" s="75" t="s">
        <v>136</v>
      </c>
      <c r="D71" s="26"/>
      <c r="E71" s="22" t="s">
        <v>137</v>
      </c>
      <c r="F71" s="97">
        <f>F72</f>
        <v>82.7</v>
      </c>
    </row>
    <row r="72" spans="1:10" s="3" customFormat="1" ht="27" customHeight="1" x14ac:dyDescent="0.2">
      <c r="A72" s="71">
        <v>650</v>
      </c>
      <c r="B72" s="77" t="s">
        <v>47</v>
      </c>
      <c r="C72" s="77" t="s">
        <v>136</v>
      </c>
      <c r="D72" s="72">
        <v>244</v>
      </c>
      <c r="E72" s="69" t="s">
        <v>95</v>
      </c>
      <c r="F72" s="97">
        <v>82.7</v>
      </c>
    </row>
    <row r="73" spans="1:10" s="3" customFormat="1" ht="25.5" x14ac:dyDescent="0.2">
      <c r="A73" s="19">
        <v>650</v>
      </c>
      <c r="B73" s="25" t="s">
        <v>47</v>
      </c>
      <c r="C73" s="20" t="s">
        <v>135</v>
      </c>
      <c r="D73" s="21"/>
      <c r="E73" s="22" t="s">
        <v>138</v>
      </c>
      <c r="F73" s="96">
        <f>SUM(F74:F74)</f>
        <v>163</v>
      </c>
    </row>
    <row r="74" spans="1:10" s="3" customFormat="1" ht="39" thickBot="1" x14ac:dyDescent="0.25">
      <c r="A74" s="71">
        <v>650</v>
      </c>
      <c r="B74" s="77" t="s">
        <v>47</v>
      </c>
      <c r="C74" s="25" t="s">
        <v>135</v>
      </c>
      <c r="D74" s="72">
        <v>831</v>
      </c>
      <c r="E74" s="39" t="s">
        <v>139</v>
      </c>
      <c r="F74" s="97">
        <v>163</v>
      </c>
    </row>
    <row r="75" spans="1:10" ht="15.75" thickBot="1" x14ac:dyDescent="0.3">
      <c r="A75" s="12">
        <v>650</v>
      </c>
      <c r="B75" s="13" t="s">
        <v>54</v>
      </c>
      <c r="C75" s="163" t="s">
        <v>21</v>
      </c>
      <c r="D75" s="123"/>
      <c r="E75" s="124"/>
      <c r="F75" s="99">
        <f>F76</f>
        <v>205.2</v>
      </c>
    </row>
    <row r="76" spans="1:10" s="3" customFormat="1" ht="12.75" x14ac:dyDescent="0.2">
      <c r="A76" s="14">
        <v>650</v>
      </c>
      <c r="B76" s="44" t="s">
        <v>48</v>
      </c>
      <c r="C76" s="15"/>
      <c r="D76" s="16"/>
      <c r="E76" s="17" t="s">
        <v>22</v>
      </c>
      <c r="F76" s="95">
        <f>F77</f>
        <v>205.2</v>
      </c>
      <c r="H76" s="18"/>
      <c r="I76" s="18"/>
    </row>
    <row r="77" spans="1:10" s="23" customFormat="1" ht="25.5" x14ac:dyDescent="0.2">
      <c r="A77" s="19">
        <v>650</v>
      </c>
      <c r="B77" s="25" t="s">
        <v>48</v>
      </c>
      <c r="C77" s="20" t="s">
        <v>123</v>
      </c>
      <c r="D77" s="21"/>
      <c r="E77" s="22" t="s">
        <v>23</v>
      </c>
      <c r="F77" s="96">
        <f>SUM(F78:F80)</f>
        <v>205.2</v>
      </c>
    </row>
    <row r="78" spans="1:10" s="3" customFormat="1" ht="12.75" x14ac:dyDescent="0.2">
      <c r="A78" s="24">
        <v>650</v>
      </c>
      <c r="B78" s="25" t="s">
        <v>48</v>
      </c>
      <c r="C78" s="25" t="s">
        <v>123</v>
      </c>
      <c r="D78" s="26">
        <v>121</v>
      </c>
      <c r="E78" s="39" t="s">
        <v>9</v>
      </c>
      <c r="F78" s="97">
        <v>163.9</v>
      </c>
    </row>
    <row r="79" spans="1:10" s="3" customFormat="1" ht="39" thickBot="1" x14ac:dyDescent="0.25">
      <c r="A79" s="24">
        <v>650</v>
      </c>
      <c r="B79" s="25" t="s">
        <v>48</v>
      </c>
      <c r="C79" s="25" t="s">
        <v>123</v>
      </c>
      <c r="D79" s="26">
        <v>129</v>
      </c>
      <c r="E79" s="40" t="s">
        <v>10</v>
      </c>
      <c r="F79" s="97">
        <v>41.3</v>
      </c>
    </row>
    <row r="80" spans="1:10" s="3" customFormat="1" ht="13.5" hidden="1" thickBot="1" x14ac:dyDescent="0.25">
      <c r="A80" s="24">
        <v>650</v>
      </c>
      <c r="B80" s="25" t="s">
        <v>48</v>
      </c>
      <c r="C80" s="25" t="s">
        <v>100</v>
      </c>
      <c r="D80" s="26">
        <v>244</v>
      </c>
      <c r="E80" s="39" t="s">
        <v>95</v>
      </c>
      <c r="F80" s="97"/>
      <c r="H80" s="18"/>
      <c r="J80" s="18"/>
    </row>
    <row r="81" spans="1:6" ht="39" customHeight="1" thickBot="1" x14ac:dyDescent="0.3">
      <c r="A81" s="12">
        <v>650</v>
      </c>
      <c r="B81" s="13" t="s">
        <v>56</v>
      </c>
      <c r="C81" s="163" t="s">
        <v>24</v>
      </c>
      <c r="D81" s="123"/>
      <c r="E81" s="124"/>
      <c r="F81" s="99">
        <f>F82+F91+F94</f>
        <v>221.4</v>
      </c>
    </row>
    <row r="82" spans="1:6" s="3" customFormat="1" ht="12.75" x14ac:dyDescent="0.2">
      <c r="A82" s="14">
        <v>650</v>
      </c>
      <c r="B82" s="44" t="s">
        <v>49</v>
      </c>
      <c r="C82" s="15"/>
      <c r="D82" s="16"/>
      <c r="E82" s="17" t="s">
        <v>25</v>
      </c>
      <c r="F82" s="95">
        <f>F83</f>
        <v>59.8</v>
      </c>
    </row>
    <row r="83" spans="1:6" s="23" customFormat="1" ht="25.5" x14ac:dyDescent="0.2">
      <c r="A83" s="19">
        <v>650</v>
      </c>
      <c r="B83" s="25" t="s">
        <v>49</v>
      </c>
      <c r="C83" s="20" t="s">
        <v>124</v>
      </c>
      <c r="D83" s="21"/>
      <c r="E83" s="22" t="s">
        <v>102</v>
      </c>
      <c r="F83" s="96">
        <f>SUM(F84:F86)</f>
        <v>59.8</v>
      </c>
    </row>
    <row r="84" spans="1:6" s="3" customFormat="1" ht="12.75" x14ac:dyDescent="0.2">
      <c r="A84" s="24">
        <v>650</v>
      </c>
      <c r="B84" s="25" t="s">
        <v>49</v>
      </c>
      <c r="C84" s="25" t="s">
        <v>124</v>
      </c>
      <c r="D84" s="26">
        <v>121</v>
      </c>
      <c r="E84" s="39" t="s">
        <v>9</v>
      </c>
      <c r="F84" s="97">
        <v>45.9</v>
      </c>
    </row>
    <row r="85" spans="1:6" s="3" customFormat="1" ht="38.25" x14ac:dyDescent="0.2">
      <c r="A85" s="24">
        <v>650</v>
      </c>
      <c r="B85" s="25" t="s">
        <v>49</v>
      </c>
      <c r="C85" s="25" t="s">
        <v>124</v>
      </c>
      <c r="D85" s="26">
        <v>129</v>
      </c>
      <c r="E85" s="39" t="s">
        <v>10</v>
      </c>
      <c r="F85" s="97">
        <v>13.9</v>
      </c>
    </row>
    <row r="86" spans="1:6" s="3" customFormat="1" ht="12.75" hidden="1" x14ac:dyDescent="0.2">
      <c r="A86" s="24">
        <v>650</v>
      </c>
      <c r="B86" s="25" t="s">
        <v>49</v>
      </c>
      <c r="C86" s="25" t="s">
        <v>101</v>
      </c>
      <c r="D86" s="26">
        <v>244</v>
      </c>
      <c r="E86" s="39" t="s">
        <v>105</v>
      </c>
      <c r="F86" s="97"/>
    </row>
    <row r="87" spans="1:6" s="23" customFormat="1" ht="63.75" hidden="1" x14ac:dyDescent="0.2">
      <c r="A87" s="19">
        <v>650</v>
      </c>
      <c r="B87" s="25" t="s">
        <v>49</v>
      </c>
      <c r="C87" s="20">
        <v>4030059300</v>
      </c>
      <c r="D87" s="21"/>
      <c r="E87" s="22" t="s">
        <v>26</v>
      </c>
      <c r="F87" s="96">
        <f>SUM(F88:F90)</f>
        <v>0</v>
      </c>
    </row>
    <row r="88" spans="1:6" s="3" customFormat="1" ht="12.75" hidden="1" x14ac:dyDescent="0.2">
      <c r="A88" s="24">
        <v>650</v>
      </c>
      <c r="B88" s="25" t="s">
        <v>49</v>
      </c>
      <c r="C88" s="25">
        <v>4030059300</v>
      </c>
      <c r="D88" s="26">
        <v>121</v>
      </c>
      <c r="E88" s="39" t="s">
        <v>9</v>
      </c>
      <c r="F88" s="97"/>
    </row>
    <row r="89" spans="1:6" s="3" customFormat="1" ht="38.25" hidden="1" x14ac:dyDescent="0.2">
      <c r="A89" s="24">
        <v>650</v>
      </c>
      <c r="B89" s="25" t="s">
        <v>49</v>
      </c>
      <c r="C89" s="25">
        <v>4030059300</v>
      </c>
      <c r="D89" s="26">
        <v>129</v>
      </c>
      <c r="E89" s="39" t="s">
        <v>10</v>
      </c>
      <c r="F89" s="97"/>
    </row>
    <row r="90" spans="1:6" s="3" customFormat="1" ht="12.75" hidden="1" x14ac:dyDescent="0.2">
      <c r="A90" s="24">
        <v>650</v>
      </c>
      <c r="B90" s="25" t="s">
        <v>49</v>
      </c>
      <c r="C90" s="25">
        <v>4030059300</v>
      </c>
      <c r="D90" s="26">
        <v>244</v>
      </c>
      <c r="E90" s="39" t="s">
        <v>99</v>
      </c>
      <c r="F90" s="97"/>
    </row>
    <row r="91" spans="1:6" s="3" customFormat="1" ht="27" customHeight="1" x14ac:dyDescent="0.2">
      <c r="A91" s="113">
        <v>650</v>
      </c>
      <c r="B91" s="20" t="s">
        <v>161</v>
      </c>
      <c r="C91" s="25"/>
      <c r="D91" s="26"/>
      <c r="E91" s="114" t="s">
        <v>162</v>
      </c>
      <c r="F91" s="97">
        <f>F92</f>
        <v>111.2</v>
      </c>
    </row>
    <row r="92" spans="1:6" s="3" customFormat="1" ht="51" x14ac:dyDescent="0.2">
      <c r="A92" s="113">
        <v>650</v>
      </c>
      <c r="B92" s="20" t="s">
        <v>161</v>
      </c>
      <c r="C92" s="20" t="s">
        <v>163</v>
      </c>
      <c r="D92" s="26"/>
      <c r="E92" s="22" t="s">
        <v>164</v>
      </c>
      <c r="F92" s="97">
        <f>F93</f>
        <v>111.2</v>
      </c>
    </row>
    <row r="93" spans="1:6" s="3" customFormat="1" ht="12.75" x14ac:dyDescent="0.2">
      <c r="A93" s="87">
        <v>650</v>
      </c>
      <c r="B93" s="25" t="s">
        <v>161</v>
      </c>
      <c r="C93" s="25" t="s">
        <v>163</v>
      </c>
      <c r="D93" s="26">
        <v>244</v>
      </c>
      <c r="E93" s="107" t="s">
        <v>95</v>
      </c>
      <c r="F93" s="97">
        <v>111.2</v>
      </c>
    </row>
    <row r="94" spans="1:6" s="3" customFormat="1" ht="38.25" x14ac:dyDescent="0.2">
      <c r="A94" s="113">
        <v>650</v>
      </c>
      <c r="B94" s="20" t="s">
        <v>165</v>
      </c>
      <c r="C94" s="25"/>
      <c r="D94" s="26"/>
      <c r="E94" s="22" t="s">
        <v>166</v>
      </c>
      <c r="F94" s="97">
        <f>F95+F97</f>
        <v>50.4</v>
      </c>
    </row>
    <row r="95" spans="1:6" s="3" customFormat="1" ht="38.25" x14ac:dyDescent="0.2">
      <c r="A95" s="113">
        <v>650</v>
      </c>
      <c r="B95" s="20" t="s">
        <v>165</v>
      </c>
      <c r="C95" s="20" t="s">
        <v>167</v>
      </c>
      <c r="D95" s="21"/>
      <c r="E95" s="22" t="s">
        <v>168</v>
      </c>
      <c r="F95" s="96">
        <f>F96</f>
        <v>25.2</v>
      </c>
    </row>
    <row r="96" spans="1:6" s="3" customFormat="1" ht="38.25" x14ac:dyDescent="0.2">
      <c r="A96" s="87">
        <v>650</v>
      </c>
      <c r="B96" s="25" t="s">
        <v>165</v>
      </c>
      <c r="C96" s="25" t="s">
        <v>167</v>
      </c>
      <c r="D96" s="26">
        <v>123</v>
      </c>
      <c r="E96" s="107" t="s">
        <v>169</v>
      </c>
      <c r="F96" s="97">
        <v>25.2</v>
      </c>
    </row>
    <row r="97" spans="1:6" s="3" customFormat="1" ht="38.25" x14ac:dyDescent="0.2">
      <c r="A97" s="113">
        <v>650</v>
      </c>
      <c r="B97" s="20" t="s">
        <v>165</v>
      </c>
      <c r="C97" s="20" t="s">
        <v>170</v>
      </c>
      <c r="D97" s="21"/>
      <c r="E97" s="22" t="s">
        <v>172</v>
      </c>
      <c r="F97" s="96">
        <f>F98</f>
        <v>25.2</v>
      </c>
    </row>
    <row r="98" spans="1:6" s="3" customFormat="1" ht="25.5" x14ac:dyDescent="0.2">
      <c r="A98" s="87">
        <v>650</v>
      </c>
      <c r="B98" s="25" t="s">
        <v>165</v>
      </c>
      <c r="C98" s="25" t="s">
        <v>170</v>
      </c>
      <c r="D98" s="26">
        <v>123</v>
      </c>
      <c r="E98" s="107" t="s">
        <v>171</v>
      </c>
      <c r="F98" s="96">
        <v>25.2</v>
      </c>
    </row>
    <row r="99" spans="1:6" s="3" customFormat="1" ht="12.75" x14ac:dyDescent="0.2">
      <c r="A99" s="87"/>
      <c r="B99" s="25"/>
      <c r="C99" s="25"/>
      <c r="D99" s="26"/>
      <c r="E99" s="107"/>
      <c r="F99" s="97"/>
    </row>
    <row r="100" spans="1:6" x14ac:dyDescent="0.25">
      <c r="A100" s="115">
        <v>650</v>
      </c>
      <c r="B100" s="116" t="s">
        <v>57</v>
      </c>
      <c r="C100" s="195" t="s">
        <v>27</v>
      </c>
      <c r="D100" s="196"/>
      <c r="E100" s="197"/>
      <c r="F100" s="117">
        <f>F105+F101</f>
        <v>3934.6</v>
      </c>
    </row>
    <row r="101" spans="1:6" ht="25.5" x14ac:dyDescent="0.25">
      <c r="A101" s="113">
        <v>650</v>
      </c>
      <c r="B101" s="20" t="s">
        <v>173</v>
      </c>
      <c r="C101" s="25"/>
      <c r="D101" s="26"/>
      <c r="E101" s="22" t="s">
        <v>174</v>
      </c>
      <c r="F101" s="96">
        <f>F102</f>
        <v>47.7</v>
      </c>
    </row>
    <row r="102" spans="1:6" ht="38.25" x14ac:dyDescent="0.25">
      <c r="A102" s="113">
        <v>650</v>
      </c>
      <c r="B102" s="20" t="s">
        <v>173</v>
      </c>
      <c r="C102" s="25" t="s">
        <v>175</v>
      </c>
      <c r="D102" s="26"/>
      <c r="E102" s="22" t="s">
        <v>176</v>
      </c>
      <c r="F102" s="96">
        <f>F103</f>
        <v>47.7</v>
      </c>
    </row>
    <row r="103" spans="1:6" x14ac:dyDescent="0.25">
      <c r="A103" s="87">
        <v>650</v>
      </c>
      <c r="B103" s="25" t="s">
        <v>173</v>
      </c>
      <c r="C103" s="25" t="s">
        <v>175</v>
      </c>
      <c r="D103" s="26">
        <v>244</v>
      </c>
      <c r="E103" s="107" t="s">
        <v>95</v>
      </c>
      <c r="F103" s="97">
        <v>47.7</v>
      </c>
    </row>
    <row r="104" spans="1:6" s="3" customFormat="1" ht="12.75" x14ac:dyDescent="0.2">
      <c r="A104" s="24">
        <v>650</v>
      </c>
      <c r="B104" s="25" t="s">
        <v>50</v>
      </c>
      <c r="C104" s="25"/>
      <c r="D104" s="26"/>
      <c r="E104" s="22" t="s">
        <v>28</v>
      </c>
      <c r="F104" s="96">
        <f t="shared" ref="F104" si="0">F105</f>
        <v>3886.9</v>
      </c>
    </row>
    <row r="105" spans="1:6" s="23" customFormat="1" ht="38.25" x14ac:dyDescent="0.2">
      <c r="A105" s="78">
        <v>650</v>
      </c>
      <c r="B105" s="77" t="s">
        <v>50</v>
      </c>
      <c r="C105" s="75" t="s">
        <v>140</v>
      </c>
      <c r="D105" s="21"/>
      <c r="E105" s="17" t="s">
        <v>141</v>
      </c>
      <c r="F105" s="96">
        <f>F106</f>
        <v>3886.9</v>
      </c>
    </row>
    <row r="106" spans="1:6" s="3" customFormat="1" ht="13.5" thickBot="1" x14ac:dyDescent="0.25">
      <c r="A106" s="24">
        <v>650</v>
      </c>
      <c r="B106" s="25" t="s">
        <v>50</v>
      </c>
      <c r="C106" s="25" t="s">
        <v>140</v>
      </c>
      <c r="D106" s="26">
        <v>244</v>
      </c>
      <c r="E106" s="40" t="s">
        <v>11</v>
      </c>
      <c r="F106" s="97">
        <v>3886.9</v>
      </c>
    </row>
    <row r="107" spans="1:6" ht="15.75" thickBot="1" x14ac:dyDescent="0.3">
      <c r="A107" s="12">
        <v>650</v>
      </c>
      <c r="B107" s="13" t="s">
        <v>58</v>
      </c>
      <c r="C107" s="163" t="s">
        <v>29</v>
      </c>
      <c r="D107" s="123"/>
      <c r="E107" s="124"/>
      <c r="F107" s="99">
        <f>F108+F113</f>
        <v>1495.48</v>
      </c>
    </row>
    <row r="108" spans="1:6" s="23" customFormat="1" ht="12.75" x14ac:dyDescent="0.2">
      <c r="A108" s="14">
        <v>650</v>
      </c>
      <c r="B108" s="44" t="s">
        <v>51</v>
      </c>
      <c r="C108" s="15"/>
      <c r="D108" s="16"/>
      <c r="E108" s="17" t="s">
        <v>30</v>
      </c>
      <c r="F108" s="95">
        <f>F111+F109</f>
        <v>188.48000000000002</v>
      </c>
    </row>
    <row r="109" spans="1:6" s="23" customFormat="1" ht="38.25" x14ac:dyDescent="0.2">
      <c r="A109" s="79">
        <v>650</v>
      </c>
      <c r="B109" s="80" t="s">
        <v>51</v>
      </c>
      <c r="C109" s="81" t="s">
        <v>142</v>
      </c>
      <c r="D109" s="16"/>
      <c r="E109" s="17" t="s">
        <v>143</v>
      </c>
      <c r="F109" s="95">
        <f>F110</f>
        <v>65.900000000000006</v>
      </c>
    </row>
    <row r="110" spans="1:6" s="23" customFormat="1" ht="12.75" x14ac:dyDescent="0.2">
      <c r="A110" s="82">
        <v>650</v>
      </c>
      <c r="B110" s="44" t="s">
        <v>51</v>
      </c>
      <c r="C110" s="44" t="s">
        <v>142</v>
      </c>
      <c r="D110" s="83">
        <v>244</v>
      </c>
      <c r="E110" s="70" t="s">
        <v>11</v>
      </c>
      <c r="F110" s="95">
        <v>65.900000000000006</v>
      </c>
    </row>
    <row r="111" spans="1:6" s="54" customFormat="1" ht="38.25" x14ac:dyDescent="0.2">
      <c r="A111" s="48">
        <v>650</v>
      </c>
      <c r="B111" s="49" t="s">
        <v>51</v>
      </c>
      <c r="C111" s="50" t="s">
        <v>125</v>
      </c>
      <c r="D111" s="51"/>
      <c r="E111" s="52" t="s">
        <v>31</v>
      </c>
      <c r="F111" s="96">
        <f>F112</f>
        <v>122.58</v>
      </c>
    </row>
    <row r="112" spans="1:6" s="53" customFormat="1" ht="12.75" x14ac:dyDescent="0.2">
      <c r="A112" s="55">
        <v>650</v>
      </c>
      <c r="B112" s="49" t="s">
        <v>51</v>
      </c>
      <c r="C112" s="49" t="s">
        <v>125</v>
      </c>
      <c r="D112" s="56">
        <v>244</v>
      </c>
      <c r="E112" s="57" t="s">
        <v>11</v>
      </c>
      <c r="F112" s="97">
        <v>122.58</v>
      </c>
    </row>
    <row r="113" spans="1:6" s="54" customFormat="1" ht="12.75" x14ac:dyDescent="0.2">
      <c r="A113" s="48">
        <v>650</v>
      </c>
      <c r="B113" s="49" t="s">
        <v>52</v>
      </c>
      <c r="C113" s="50"/>
      <c r="D113" s="51"/>
      <c r="E113" s="52" t="s">
        <v>32</v>
      </c>
      <c r="F113" s="96">
        <f>F114+F117</f>
        <v>1307</v>
      </c>
    </row>
    <row r="114" spans="1:6" s="54" customFormat="1" ht="51" x14ac:dyDescent="0.2">
      <c r="A114" s="48">
        <v>650</v>
      </c>
      <c r="B114" s="49" t="s">
        <v>52</v>
      </c>
      <c r="C114" s="50" t="s">
        <v>126</v>
      </c>
      <c r="D114" s="51"/>
      <c r="E114" s="52" t="s">
        <v>144</v>
      </c>
      <c r="F114" s="96">
        <f>F115+F116</f>
        <v>1007</v>
      </c>
    </row>
    <row r="115" spans="1:6" s="3" customFormat="1" ht="12.75" x14ac:dyDescent="0.2">
      <c r="A115" s="24">
        <v>650</v>
      </c>
      <c r="B115" s="25" t="s">
        <v>52</v>
      </c>
      <c r="C115" s="25" t="s">
        <v>126</v>
      </c>
      <c r="D115" s="26">
        <v>244</v>
      </c>
      <c r="E115" s="39" t="s">
        <v>11</v>
      </c>
      <c r="F115" s="97">
        <v>599.1</v>
      </c>
    </row>
    <row r="116" spans="1:6" s="3" customFormat="1" ht="25.5" x14ac:dyDescent="0.2">
      <c r="A116" s="24">
        <v>650</v>
      </c>
      <c r="B116" s="25" t="s">
        <v>52</v>
      </c>
      <c r="C116" s="25" t="s">
        <v>126</v>
      </c>
      <c r="D116" s="26">
        <v>247</v>
      </c>
      <c r="E116" s="69" t="s">
        <v>145</v>
      </c>
      <c r="F116" s="97">
        <v>407.9</v>
      </c>
    </row>
    <row r="117" spans="1:6" s="3" customFormat="1" ht="51" x14ac:dyDescent="0.2">
      <c r="A117" s="76">
        <v>650</v>
      </c>
      <c r="B117" s="75" t="s">
        <v>52</v>
      </c>
      <c r="C117" s="75" t="s">
        <v>146</v>
      </c>
      <c r="D117" s="26"/>
      <c r="E117" s="69" t="s">
        <v>147</v>
      </c>
      <c r="F117" s="97">
        <f>F118</f>
        <v>300</v>
      </c>
    </row>
    <row r="118" spans="1:6" s="3" customFormat="1" ht="12" customHeight="1" thickBot="1" x14ac:dyDescent="0.25">
      <c r="A118" s="84">
        <v>650</v>
      </c>
      <c r="B118" s="85" t="s">
        <v>52</v>
      </c>
      <c r="C118" s="85" t="s">
        <v>146</v>
      </c>
      <c r="D118" s="86">
        <v>244</v>
      </c>
      <c r="E118" s="108" t="s">
        <v>11</v>
      </c>
      <c r="F118" s="100">
        <v>300</v>
      </c>
    </row>
    <row r="119" spans="1:6" s="3" customFormat="1" ht="21.75" customHeight="1" thickBot="1" x14ac:dyDescent="0.25">
      <c r="A119" s="12">
        <v>650</v>
      </c>
      <c r="B119" s="13" t="s">
        <v>177</v>
      </c>
      <c r="C119" s="121" t="s">
        <v>178</v>
      </c>
      <c r="D119" s="121"/>
      <c r="E119" s="121"/>
      <c r="F119" s="120">
        <f>F120</f>
        <v>6.2</v>
      </c>
    </row>
    <row r="120" spans="1:6" s="3" customFormat="1" ht="12" customHeight="1" x14ac:dyDescent="0.2">
      <c r="A120" s="119">
        <v>650</v>
      </c>
      <c r="B120" s="15" t="s">
        <v>179</v>
      </c>
      <c r="C120" s="44"/>
      <c r="D120" s="83"/>
      <c r="E120" s="17" t="s">
        <v>180</v>
      </c>
      <c r="F120" s="118">
        <f>F122</f>
        <v>6.2</v>
      </c>
    </row>
    <row r="121" spans="1:6" s="3" customFormat="1" ht="21" customHeight="1" x14ac:dyDescent="0.2">
      <c r="A121" s="113">
        <v>650</v>
      </c>
      <c r="B121" s="20" t="s">
        <v>179</v>
      </c>
      <c r="C121" s="20" t="s">
        <v>181</v>
      </c>
      <c r="D121" s="26"/>
      <c r="E121" s="114" t="s">
        <v>182</v>
      </c>
      <c r="F121" s="97">
        <f>F122</f>
        <v>6.2</v>
      </c>
    </row>
    <row r="122" spans="1:6" s="3" customFormat="1" ht="25.5" customHeight="1" x14ac:dyDescent="0.2">
      <c r="A122" s="87">
        <v>650</v>
      </c>
      <c r="B122" s="25" t="s">
        <v>179</v>
      </c>
      <c r="C122" s="25" t="s">
        <v>181</v>
      </c>
      <c r="D122" s="26">
        <v>244</v>
      </c>
      <c r="E122" s="47" t="s">
        <v>183</v>
      </c>
      <c r="F122" s="97">
        <v>6.2</v>
      </c>
    </row>
    <row r="123" spans="1:6" ht="15.75" thickBot="1" x14ac:dyDescent="0.3">
      <c r="A123" s="110">
        <v>650</v>
      </c>
      <c r="B123" s="111" t="s">
        <v>59</v>
      </c>
      <c r="C123" s="184" t="s">
        <v>33</v>
      </c>
      <c r="D123" s="185"/>
      <c r="E123" s="186"/>
      <c r="F123" s="112">
        <f>F124</f>
        <v>5223.8999999999996</v>
      </c>
    </row>
    <row r="124" spans="1:6" s="23" customFormat="1" ht="12.75" x14ac:dyDescent="0.2">
      <c r="A124" s="14">
        <v>650</v>
      </c>
      <c r="B124" s="44" t="s">
        <v>53</v>
      </c>
      <c r="C124" s="15"/>
      <c r="D124" s="16"/>
      <c r="E124" s="17" t="s">
        <v>34</v>
      </c>
      <c r="F124" s="95">
        <f>F125</f>
        <v>5223.8999999999996</v>
      </c>
    </row>
    <row r="125" spans="1:6" s="3" customFormat="1" ht="25.5" x14ac:dyDescent="0.2">
      <c r="A125" s="19">
        <v>650</v>
      </c>
      <c r="B125" s="25" t="s">
        <v>53</v>
      </c>
      <c r="C125" s="20" t="s">
        <v>148</v>
      </c>
      <c r="D125" s="21"/>
      <c r="E125" s="22" t="s">
        <v>17</v>
      </c>
      <c r="F125" s="96">
        <f>F126+F127+F128</f>
        <v>5223.8999999999996</v>
      </c>
    </row>
    <row r="126" spans="1:6" s="3" customFormat="1" ht="12.75" x14ac:dyDescent="0.2">
      <c r="A126" s="24">
        <v>650</v>
      </c>
      <c r="B126" s="25" t="s">
        <v>53</v>
      </c>
      <c r="C126" s="25" t="s">
        <v>148</v>
      </c>
      <c r="D126" s="26">
        <v>111</v>
      </c>
      <c r="E126" s="39" t="s">
        <v>18</v>
      </c>
      <c r="F126" s="97">
        <v>3939.2</v>
      </c>
    </row>
    <row r="127" spans="1:6" s="3" customFormat="1" ht="38.25" x14ac:dyDescent="0.2">
      <c r="A127" s="24">
        <v>650</v>
      </c>
      <c r="B127" s="25" t="s">
        <v>53</v>
      </c>
      <c r="C127" s="25" t="s">
        <v>148</v>
      </c>
      <c r="D127" s="26">
        <v>119</v>
      </c>
      <c r="E127" s="39" t="s">
        <v>20</v>
      </c>
      <c r="F127" s="97">
        <v>1218</v>
      </c>
    </row>
    <row r="128" spans="1:6" s="3" customFormat="1" ht="13.5" thickBot="1" x14ac:dyDescent="0.25">
      <c r="A128" s="87">
        <v>650</v>
      </c>
      <c r="B128" s="25" t="s">
        <v>53</v>
      </c>
      <c r="C128" s="25" t="s">
        <v>148</v>
      </c>
      <c r="D128" s="26">
        <v>244</v>
      </c>
      <c r="E128" s="74" t="s">
        <v>11</v>
      </c>
      <c r="F128" s="97">
        <v>66.7</v>
      </c>
    </row>
    <row r="129" spans="1:6" s="60" customFormat="1" ht="15.75" thickBot="1" x14ac:dyDescent="0.3">
      <c r="A129" s="58">
        <v>650</v>
      </c>
      <c r="B129" s="59">
        <v>10</v>
      </c>
      <c r="C129" s="198" t="s">
        <v>35</v>
      </c>
      <c r="D129" s="199"/>
      <c r="E129" s="200"/>
      <c r="F129" s="99">
        <f t="shared" ref="F129:F131" si="1">F130</f>
        <v>120</v>
      </c>
    </row>
    <row r="130" spans="1:6" s="54" customFormat="1" ht="12.75" x14ac:dyDescent="0.2">
      <c r="A130" s="61">
        <v>650</v>
      </c>
      <c r="B130" s="62">
        <v>1001</v>
      </c>
      <c r="C130" s="63"/>
      <c r="D130" s="64"/>
      <c r="E130" s="65" t="s">
        <v>36</v>
      </c>
      <c r="F130" s="95">
        <f t="shared" si="1"/>
        <v>120</v>
      </c>
    </row>
    <row r="131" spans="1:6" s="54" customFormat="1" ht="25.5" x14ac:dyDescent="0.2">
      <c r="A131" s="48">
        <v>650</v>
      </c>
      <c r="B131" s="49">
        <v>1001</v>
      </c>
      <c r="C131" s="50" t="s">
        <v>127</v>
      </c>
      <c r="D131" s="51"/>
      <c r="E131" s="52" t="s">
        <v>37</v>
      </c>
      <c r="F131" s="96">
        <f t="shared" si="1"/>
        <v>120</v>
      </c>
    </row>
    <row r="132" spans="1:6" s="53" customFormat="1" ht="13.5" thickBot="1" x14ac:dyDescent="0.25">
      <c r="A132" s="55">
        <v>650</v>
      </c>
      <c r="B132" s="49">
        <v>1001</v>
      </c>
      <c r="C132" s="49" t="s">
        <v>127</v>
      </c>
      <c r="D132" s="56">
        <v>312</v>
      </c>
      <c r="E132" s="57" t="s">
        <v>38</v>
      </c>
      <c r="F132" s="97">
        <v>120</v>
      </c>
    </row>
    <row r="133" spans="1:6" s="60" customFormat="1" ht="15.75" thickBot="1" x14ac:dyDescent="0.3">
      <c r="A133" s="58">
        <v>650</v>
      </c>
      <c r="B133" s="59">
        <v>11</v>
      </c>
      <c r="C133" s="181" t="s">
        <v>39</v>
      </c>
      <c r="D133" s="182"/>
      <c r="E133" s="183"/>
      <c r="F133" s="99">
        <f>F134</f>
        <v>5282.5</v>
      </c>
    </row>
    <row r="134" spans="1:6" s="23" customFormat="1" ht="12.75" x14ac:dyDescent="0.2">
      <c r="A134" s="14">
        <v>650</v>
      </c>
      <c r="B134" s="44">
        <v>1101</v>
      </c>
      <c r="C134" s="15"/>
      <c r="D134" s="16"/>
      <c r="E134" s="17" t="s">
        <v>40</v>
      </c>
      <c r="F134" s="95">
        <f>F135</f>
        <v>5282.5</v>
      </c>
    </row>
    <row r="135" spans="1:6" s="3" customFormat="1" ht="63.75" x14ac:dyDescent="0.2">
      <c r="A135" s="19">
        <v>650</v>
      </c>
      <c r="B135" s="25">
        <v>1101</v>
      </c>
      <c r="C135" s="20" t="s">
        <v>107</v>
      </c>
      <c r="D135" s="21"/>
      <c r="E135" s="22" t="s">
        <v>113</v>
      </c>
      <c r="F135" s="96">
        <f>F136+F138+F139+F141+F142+F143+F140+F137+F144+F146+F145</f>
        <v>5282.5</v>
      </c>
    </row>
    <row r="136" spans="1:6" s="3" customFormat="1" ht="12.75" x14ac:dyDescent="0.2">
      <c r="A136" s="24">
        <v>650</v>
      </c>
      <c r="B136" s="25">
        <v>1101</v>
      </c>
      <c r="C136" s="25" t="s">
        <v>107</v>
      </c>
      <c r="D136" s="26">
        <v>111</v>
      </c>
      <c r="E136" s="39" t="s">
        <v>18</v>
      </c>
      <c r="F136" s="97">
        <v>2918.7</v>
      </c>
    </row>
    <row r="137" spans="1:6" s="3" customFormat="1" ht="25.5" x14ac:dyDescent="0.2">
      <c r="A137" s="24">
        <v>650</v>
      </c>
      <c r="B137" s="25" t="s">
        <v>149</v>
      </c>
      <c r="C137" s="25" t="s">
        <v>107</v>
      </c>
      <c r="D137" s="26">
        <v>113</v>
      </c>
      <c r="E137" s="74" t="s">
        <v>150</v>
      </c>
      <c r="F137" s="97">
        <v>16.8</v>
      </c>
    </row>
    <row r="138" spans="1:6" s="3" customFormat="1" ht="38.25" x14ac:dyDescent="0.2">
      <c r="A138" s="24">
        <v>650</v>
      </c>
      <c r="B138" s="25">
        <v>1101</v>
      </c>
      <c r="C138" s="25" t="s">
        <v>107</v>
      </c>
      <c r="D138" s="26">
        <v>119</v>
      </c>
      <c r="E138" s="39" t="s">
        <v>20</v>
      </c>
      <c r="F138" s="97">
        <v>920.8</v>
      </c>
    </row>
    <row r="139" spans="1:6" s="3" customFormat="1" ht="12.75" x14ac:dyDescent="0.2">
      <c r="A139" s="24">
        <v>650</v>
      </c>
      <c r="B139" s="25">
        <v>1101</v>
      </c>
      <c r="C139" s="25" t="s">
        <v>107</v>
      </c>
      <c r="D139" s="26">
        <v>244</v>
      </c>
      <c r="E139" s="39" t="s">
        <v>97</v>
      </c>
      <c r="F139" s="97">
        <v>61.2</v>
      </c>
    </row>
    <row r="140" spans="1:6" s="3" customFormat="1" ht="12.75" x14ac:dyDescent="0.2">
      <c r="A140" s="24">
        <v>650</v>
      </c>
      <c r="B140" s="25" t="s">
        <v>149</v>
      </c>
      <c r="C140" s="25" t="s">
        <v>151</v>
      </c>
      <c r="D140" s="26">
        <v>244</v>
      </c>
      <c r="E140" s="74" t="s">
        <v>104</v>
      </c>
      <c r="F140" s="97">
        <v>30.4</v>
      </c>
    </row>
    <row r="141" spans="1:6" s="3" customFormat="1" ht="12.75" x14ac:dyDescent="0.2">
      <c r="A141" s="24">
        <v>650</v>
      </c>
      <c r="B141" s="25">
        <v>1101</v>
      </c>
      <c r="C141" s="25" t="s">
        <v>107</v>
      </c>
      <c r="D141" s="26">
        <v>244</v>
      </c>
      <c r="E141" s="39" t="s">
        <v>96</v>
      </c>
      <c r="F141" s="97">
        <v>460.6</v>
      </c>
    </row>
    <row r="142" spans="1:6" s="3" customFormat="1" ht="12.75" x14ac:dyDescent="0.2">
      <c r="A142" s="24">
        <v>650</v>
      </c>
      <c r="B142" s="25">
        <v>1101</v>
      </c>
      <c r="C142" s="25" t="s">
        <v>107</v>
      </c>
      <c r="D142" s="26">
        <v>244</v>
      </c>
      <c r="E142" s="40" t="s">
        <v>11</v>
      </c>
      <c r="F142" s="97">
        <v>108</v>
      </c>
    </row>
    <row r="143" spans="1:6" s="3" customFormat="1" ht="12.75" x14ac:dyDescent="0.2">
      <c r="A143" s="24">
        <v>650</v>
      </c>
      <c r="B143" s="25">
        <v>1101</v>
      </c>
      <c r="C143" s="25" t="s">
        <v>107</v>
      </c>
      <c r="D143" s="26">
        <v>247</v>
      </c>
      <c r="E143" s="39" t="s">
        <v>104</v>
      </c>
      <c r="F143" s="97">
        <v>719.5</v>
      </c>
    </row>
    <row r="144" spans="1:6" s="3" customFormat="1" ht="12.75" x14ac:dyDescent="0.2">
      <c r="A144" s="87">
        <v>650</v>
      </c>
      <c r="B144" s="25" t="s">
        <v>149</v>
      </c>
      <c r="C144" s="25" t="s">
        <v>107</v>
      </c>
      <c r="D144" s="26">
        <v>360</v>
      </c>
      <c r="E144" s="107" t="s">
        <v>184</v>
      </c>
      <c r="F144" s="97">
        <v>4.8</v>
      </c>
    </row>
    <row r="145" spans="1:8" s="3" customFormat="1" ht="12.75" x14ac:dyDescent="0.2">
      <c r="A145" s="87">
        <v>650</v>
      </c>
      <c r="B145" s="25" t="s">
        <v>149</v>
      </c>
      <c r="C145" s="25" t="s">
        <v>107</v>
      </c>
      <c r="D145" s="26">
        <v>851</v>
      </c>
      <c r="E145" s="107" t="s">
        <v>14</v>
      </c>
      <c r="F145" s="97">
        <v>36.4</v>
      </c>
    </row>
    <row r="146" spans="1:8" s="3" customFormat="1" ht="25.5" x14ac:dyDescent="0.2">
      <c r="A146" s="87">
        <v>650</v>
      </c>
      <c r="B146" s="25" t="s">
        <v>149</v>
      </c>
      <c r="C146" s="25" t="s">
        <v>107</v>
      </c>
      <c r="D146" s="26">
        <v>293</v>
      </c>
      <c r="E146" s="107" t="s">
        <v>185</v>
      </c>
      <c r="F146" s="97">
        <v>5.3</v>
      </c>
    </row>
    <row r="147" spans="1:8" ht="37.5" customHeight="1" thickBot="1" x14ac:dyDescent="0.3">
      <c r="A147" s="110">
        <v>650</v>
      </c>
      <c r="B147" s="111">
        <v>14</v>
      </c>
      <c r="C147" s="184" t="s">
        <v>41</v>
      </c>
      <c r="D147" s="185"/>
      <c r="E147" s="186"/>
      <c r="F147" s="112">
        <f t="shared" ref="F147" si="2">F148</f>
        <v>1549.51</v>
      </c>
    </row>
    <row r="148" spans="1:8" s="23" customFormat="1" ht="12.75" x14ac:dyDescent="0.2">
      <c r="A148" s="14">
        <v>650</v>
      </c>
      <c r="B148" s="44">
        <v>1403</v>
      </c>
      <c r="C148" s="15"/>
      <c r="D148" s="16"/>
      <c r="E148" s="17" t="s">
        <v>42</v>
      </c>
      <c r="F148" s="95">
        <f>F149</f>
        <v>1549.51</v>
      </c>
    </row>
    <row r="149" spans="1:8" s="23" customFormat="1" ht="38.25" x14ac:dyDescent="0.2">
      <c r="A149" s="19">
        <v>650</v>
      </c>
      <c r="B149" s="25">
        <v>1403</v>
      </c>
      <c r="C149" s="20" t="s">
        <v>128</v>
      </c>
      <c r="D149" s="21"/>
      <c r="E149" s="22" t="s">
        <v>43</v>
      </c>
      <c r="F149" s="96">
        <f>F150</f>
        <v>1549.51</v>
      </c>
    </row>
    <row r="150" spans="1:8" ht="15.75" thickBot="1" x14ac:dyDescent="0.3">
      <c r="A150" s="27">
        <v>650</v>
      </c>
      <c r="B150" s="28">
        <v>1403</v>
      </c>
      <c r="C150" s="28" t="s">
        <v>128</v>
      </c>
      <c r="D150" s="29">
        <v>540</v>
      </c>
      <c r="E150" s="40" t="s">
        <v>114</v>
      </c>
      <c r="F150" s="101">
        <v>1549.51</v>
      </c>
    </row>
    <row r="151" spans="1:8" s="30" customFormat="1" ht="16.5" thickBot="1" x14ac:dyDescent="0.3">
      <c r="A151" s="187" t="s">
        <v>44</v>
      </c>
      <c r="B151" s="188"/>
      <c r="C151" s="188"/>
      <c r="D151" s="188"/>
      <c r="E151" s="188"/>
      <c r="F151" s="102">
        <f>F42+F75+F81+F100+F107+F123+F129+F133+F147+F119-0.1</f>
        <v>34991.79</v>
      </c>
    </row>
    <row r="152" spans="1:8" x14ac:dyDescent="0.25">
      <c r="A152" s="9"/>
      <c r="B152" s="9"/>
      <c r="C152" s="9"/>
      <c r="F152" s="68"/>
    </row>
    <row r="153" spans="1:8" x14ac:dyDescent="0.25">
      <c r="A153" s="9"/>
      <c r="B153" s="9"/>
      <c r="C153" s="9"/>
      <c r="F153" s="9"/>
    </row>
    <row r="154" spans="1:8" x14ac:dyDescent="0.25">
      <c r="F154" s="3" t="s">
        <v>103</v>
      </c>
    </row>
    <row r="155" spans="1:8" x14ac:dyDescent="0.25">
      <c r="F155" s="3" t="s">
        <v>109</v>
      </c>
    </row>
    <row r="156" spans="1:8" ht="25.5" x14ac:dyDescent="0.25">
      <c r="F156" s="32" t="s">
        <v>187</v>
      </c>
    </row>
    <row r="157" spans="1:8" x14ac:dyDescent="0.25">
      <c r="F157" s="73" t="s">
        <v>189</v>
      </c>
    </row>
    <row r="158" spans="1:8" x14ac:dyDescent="0.25">
      <c r="A158" s="9"/>
      <c r="B158" s="9"/>
      <c r="C158" s="9"/>
      <c r="F158" s="9"/>
    </row>
    <row r="159" spans="1:8" x14ac:dyDescent="0.25">
      <c r="A159" s="189" t="s">
        <v>186</v>
      </c>
      <c r="B159" s="189"/>
      <c r="C159" s="189"/>
      <c r="D159" s="189"/>
      <c r="E159" s="189"/>
      <c r="F159" s="189"/>
      <c r="G159" s="8"/>
      <c r="H159" s="8"/>
    </row>
    <row r="160" spans="1:8" ht="15.75" thickBot="1" x14ac:dyDescent="0.3">
      <c r="A160" s="9"/>
      <c r="B160" s="9"/>
      <c r="C160" s="9"/>
      <c r="F160" s="9"/>
      <c r="G160" s="8"/>
      <c r="H160" s="8"/>
    </row>
    <row r="161" spans="1:8" ht="85.5" customHeight="1" thickBot="1" x14ac:dyDescent="0.3">
      <c r="A161" s="190" t="s">
        <v>85</v>
      </c>
      <c r="B161" s="191"/>
      <c r="C161" s="191"/>
      <c r="D161" s="192"/>
      <c r="E161" s="35" t="s">
        <v>86</v>
      </c>
      <c r="F161" s="33" t="s">
        <v>117</v>
      </c>
      <c r="G161" s="34"/>
      <c r="H161" s="34"/>
    </row>
    <row r="162" spans="1:8" ht="30" x14ac:dyDescent="0.25">
      <c r="A162" s="193" t="s">
        <v>87</v>
      </c>
      <c r="B162" s="194"/>
      <c r="C162" s="194"/>
      <c r="D162" s="194"/>
      <c r="E162" s="36" t="s">
        <v>90</v>
      </c>
      <c r="F162" s="103">
        <v>-993.5</v>
      </c>
      <c r="G162" s="8"/>
      <c r="H162" s="8"/>
    </row>
    <row r="163" spans="1:8" ht="30" x14ac:dyDescent="0.25">
      <c r="A163" s="174" t="s">
        <v>88</v>
      </c>
      <c r="B163" s="175"/>
      <c r="C163" s="175"/>
      <c r="D163" s="175"/>
      <c r="E163" s="37" t="s">
        <v>91</v>
      </c>
      <c r="F163" s="104">
        <v>-35985.300000000003</v>
      </c>
    </row>
    <row r="164" spans="1:8" ht="30.75" thickBot="1" x14ac:dyDescent="0.3">
      <c r="A164" s="176" t="s">
        <v>89</v>
      </c>
      <c r="B164" s="177"/>
      <c r="C164" s="177"/>
      <c r="D164" s="177"/>
      <c r="E164" s="38" t="s">
        <v>92</v>
      </c>
      <c r="F164" s="105">
        <v>34991.800000000003</v>
      </c>
    </row>
    <row r="165" spans="1:8" ht="16.5" thickBot="1" x14ac:dyDescent="0.3">
      <c r="A165" s="178" t="s">
        <v>93</v>
      </c>
      <c r="B165" s="179"/>
      <c r="C165" s="179"/>
      <c r="D165" s="179"/>
      <c r="E165" s="180"/>
      <c r="F165" s="106">
        <f>F163+F164</f>
        <v>-993.5</v>
      </c>
      <c r="H165" s="30"/>
    </row>
    <row r="166" spans="1:8" x14ac:dyDescent="0.25">
      <c r="A166" s="9"/>
      <c r="B166" s="9"/>
      <c r="C166" s="9"/>
      <c r="E166" s="31"/>
      <c r="F166" s="9"/>
    </row>
    <row r="167" spans="1:8" x14ac:dyDescent="0.25">
      <c r="A167" s="9"/>
      <c r="B167" s="9"/>
      <c r="C167" s="9"/>
      <c r="F167" s="9"/>
    </row>
    <row r="168" spans="1:8" x14ac:dyDescent="0.25">
      <c r="A168" s="9"/>
      <c r="B168" s="9"/>
      <c r="C168" s="9"/>
      <c r="F168" s="9"/>
    </row>
    <row r="169" spans="1:8" x14ac:dyDescent="0.25">
      <c r="A169" s="9"/>
      <c r="B169" s="9"/>
      <c r="C169" s="9"/>
      <c r="F169" s="9"/>
    </row>
    <row r="170" spans="1:8" x14ac:dyDescent="0.25">
      <c r="A170" s="9"/>
      <c r="B170" s="9"/>
      <c r="C170" s="9"/>
      <c r="F170" s="9"/>
    </row>
    <row r="171" spans="1:8" x14ac:dyDescent="0.25">
      <c r="A171" s="9"/>
      <c r="B171" s="9"/>
      <c r="C171" s="9"/>
      <c r="F171" s="9"/>
    </row>
    <row r="172" spans="1:8" x14ac:dyDescent="0.25">
      <c r="A172" s="9"/>
      <c r="B172" s="9"/>
      <c r="C172" s="9"/>
      <c r="F172" s="9"/>
    </row>
    <row r="173" spans="1:8" x14ac:dyDescent="0.25">
      <c r="A173" s="9"/>
      <c r="B173" s="9"/>
      <c r="C173" s="9"/>
      <c r="F173" s="9"/>
    </row>
    <row r="174" spans="1:8" x14ac:dyDescent="0.25">
      <c r="A174" s="9"/>
      <c r="B174" s="9"/>
      <c r="C174" s="9"/>
      <c r="F174" s="9"/>
    </row>
    <row r="175" spans="1:8" x14ac:dyDescent="0.25">
      <c r="A175" s="9"/>
      <c r="B175" s="9"/>
      <c r="C175" s="9"/>
      <c r="F175" s="9"/>
    </row>
    <row r="176" spans="1:8" x14ac:dyDescent="0.25">
      <c r="A176" s="9"/>
      <c r="B176" s="9"/>
      <c r="C176" s="9"/>
      <c r="F176" s="9"/>
    </row>
    <row r="177" spans="1:6" x14ac:dyDescent="0.25">
      <c r="A177" s="9"/>
      <c r="B177" s="9"/>
      <c r="C177" s="9"/>
      <c r="F177" s="9"/>
    </row>
    <row r="178" spans="1:6" x14ac:dyDescent="0.25">
      <c r="A178" s="9"/>
      <c r="B178" s="9"/>
      <c r="C178" s="9"/>
      <c r="F178" s="9"/>
    </row>
    <row r="179" spans="1:6" x14ac:dyDescent="0.25">
      <c r="A179" s="9"/>
      <c r="B179" s="9"/>
      <c r="C179" s="9"/>
      <c r="F179" s="9"/>
    </row>
    <row r="180" spans="1:6" x14ac:dyDescent="0.25">
      <c r="A180" s="9"/>
      <c r="B180" s="9"/>
      <c r="C180" s="9"/>
      <c r="F180" s="9"/>
    </row>
    <row r="181" spans="1:6" x14ac:dyDescent="0.25">
      <c r="A181" s="9"/>
      <c r="B181" s="9"/>
      <c r="C181" s="9"/>
      <c r="F181" s="9"/>
    </row>
    <row r="182" spans="1:6" x14ac:dyDescent="0.25">
      <c r="A182" s="9"/>
      <c r="B182" s="9"/>
      <c r="C182" s="9"/>
      <c r="F182" s="9"/>
    </row>
    <row r="183" spans="1:6" x14ac:dyDescent="0.25">
      <c r="A183" s="9"/>
      <c r="B183" s="9"/>
      <c r="C183" s="9"/>
      <c r="F183" s="9"/>
    </row>
    <row r="184" spans="1:6" x14ac:dyDescent="0.25">
      <c r="A184" s="9"/>
      <c r="B184" s="9"/>
      <c r="C184" s="9"/>
      <c r="F184" s="9"/>
    </row>
    <row r="185" spans="1:6" x14ac:dyDescent="0.25">
      <c r="A185" s="9"/>
      <c r="B185" s="9"/>
      <c r="C185" s="9"/>
      <c r="F185" s="9"/>
    </row>
    <row r="186" spans="1:6" x14ac:dyDescent="0.25">
      <c r="A186" s="9"/>
      <c r="B186" s="9"/>
      <c r="C186" s="9"/>
      <c r="F186" s="9"/>
    </row>
    <row r="187" spans="1:6" x14ac:dyDescent="0.25">
      <c r="A187" s="9"/>
      <c r="B187" s="9"/>
      <c r="C187" s="9"/>
      <c r="F187" s="9"/>
    </row>
    <row r="188" spans="1:6" x14ac:dyDescent="0.25">
      <c r="A188" s="9"/>
      <c r="B188" s="9"/>
      <c r="C188" s="9"/>
      <c r="F188" s="9"/>
    </row>
    <row r="189" spans="1:6" x14ac:dyDescent="0.25">
      <c r="A189" s="9"/>
      <c r="B189" s="9"/>
      <c r="C189" s="9"/>
      <c r="F189" s="9"/>
    </row>
    <row r="190" spans="1:6" x14ac:dyDescent="0.25">
      <c r="A190" s="9"/>
      <c r="B190" s="9"/>
      <c r="C190" s="9"/>
      <c r="F190" s="9"/>
    </row>
    <row r="191" spans="1:6" x14ac:dyDescent="0.25">
      <c r="A191" s="9"/>
      <c r="B191" s="9"/>
      <c r="C191" s="9"/>
      <c r="F191" s="9"/>
    </row>
    <row r="192" spans="1:6" x14ac:dyDescent="0.25">
      <c r="A192" s="9"/>
      <c r="B192" s="9"/>
      <c r="C192" s="9"/>
      <c r="F192" s="9"/>
    </row>
    <row r="193" spans="1:6" x14ac:dyDescent="0.25">
      <c r="A193" s="9"/>
      <c r="B193" s="9"/>
      <c r="C193" s="9"/>
      <c r="F193" s="9"/>
    </row>
    <row r="194" spans="1:6" x14ac:dyDescent="0.25">
      <c r="A194" s="9"/>
      <c r="B194" s="9"/>
      <c r="C194" s="9"/>
      <c r="F194" s="9"/>
    </row>
    <row r="195" spans="1:6" x14ac:dyDescent="0.25">
      <c r="A195" s="9"/>
      <c r="B195" s="9"/>
      <c r="C195" s="9"/>
      <c r="F195" s="9"/>
    </row>
    <row r="196" spans="1:6" x14ac:dyDescent="0.25">
      <c r="A196" s="9"/>
      <c r="B196" s="9"/>
      <c r="C196" s="9"/>
      <c r="F196" s="9"/>
    </row>
    <row r="197" spans="1:6" x14ac:dyDescent="0.25">
      <c r="A197" s="9"/>
      <c r="B197" s="9"/>
      <c r="C197" s="9"/>
      <c r="F197" s="9"/>
    </row>
    <row r="198" spans="1:6" x14ac:dyDescent="0.25">
      <c r="A198" s="9"/>
      <c r="B198" s="9"/>
      <c r="C198" s="9"/>
      <c r="F198" s="9"/>
    </row>
    <row r="199" spans="1:6" x14ac:dyDescent="0.25">
      <c r="A199" s="9"/>
      <c r="B199" s="9"/>
      <c r="C199" s="9"/>
      <c r="F199" s="9"/>
    </row>
    <row r="200" spans="1:6" x14ac:dyDescent="0.25">
      <c r="A200" s="9"/>
      <c r="B200" s="9"/>
      <c r="C200" s="9"/>
      <c r="F200" s="9"/>
    </row>
    <row r="201" spans="1:6" x14ac:dyDescent="0.25">
      <c r="A201" s="9"/>
      <c r="B201" s="9"/>
      <c r="C201" s="9"/>
      <c r="F201" s="9"/>
    </row>
    <row r="202" spans="1:6" x14ac:dyDescent="0.25">
      <c r="A202" s="9"/>
      <c r="B202" s="9"/>
      <c r="C202" s="9"/>
      <c r="F202" s="9"/>
    </row>
    <row r="203" spans="1:6" x14ac:dyDescent="0.25">
      <c r="A203" s="9"/>
      <c r="B203" s="9"/>
      <c r="C203" s="9"/>
      <c r="F203" s="9"/>
    </row>
    <row r="204" spans="1:6" x14ac:dyDescent="0.25">
      <c r="A204" s="9"/>
      <c r="B204" s="9"/>
      <c r="C204" s="9"/>
      <c r="F204" s="9"/>
    </row>
    <row r="205" spans="1:6" x14ac:dyDescent="0.25">
      <c r="A205" s="9"/>
      <c r="B205" s="9"/>
      <c r="C205" s="9"/>
      <c r="F205" s="9"/>
    </row>
    <row r="206" spans="1:6" x14ac:dyDescent="0.25">
      <c r="A206" s="9"/>
      <c r="B206" s="9"/>
      <c r="C206" s="9"/>
      <c r="F206" s="9"/>
    </row>
    <row r="207" spans="1:6" x14ac:dyDescent="0.25">
      <c r="A207" s="9"/>
      <c r="B207" s="9"/>
      <c r="C207" s="9"/>
      <c r="F207" s="9"/>
    </row>
    <row r="208" spans="1:6" x14ac:dyDescent="0.25">
      <c r="A208" s="9"/>
      <c r="B208" s="9"/>
      <c r="C208" s="9"/>
      <c r="F208" s="9"/>
    </row>
    <row r="209" spans="1:6" x14ac:dyDescent="0.25">
      <c r="A209" s="9"/>
      <c r="B209" s="9"/>
      <c r="C209" s="9"/>
      <c r="F209" s="9"/>
    </row>
    <row r="210" spans="1:6" x14ac:dyDescent="0.25">
      <c r="A210" s="9"/>
      <c r="B210" s="9"/>
      <c r="C210" s="9"/>
      <c r="F210" s="9"/>
    </row>
    <row r="211" spans="1:6" x14ac:dyDescent="0.25">
      <c r="A211" s="9"/>
      <c r="B211" s="9"/>
      <c r="C211" s="9"/>
      <c r="F211" s="9"/>
    </row>
    <row r="212" spans="1:6" x14ac:dyDescent="0.25">
      <c r="A212" s="9"/>
      <c r="B212" s="9"/>
      <c r="C212" s="9"/>
      <c r="F212" s="9"/>
    </row>
    <row r="213" spans="1:6" x14ac:dyDescent="0.25">
      <c r="A213" s="9"/>
      <c r="B213" s="9"/>
      <c r="C213" s="9"/>
      <c r="F213" s="9"/>
    </row>
    <row r="214" spans="1:6" x14ac:dyDescent="0.25">
      <c r="A214" s="9"/>
      <c r="B214" s="9"/>
      <c r="C214" s="9"/>
      <c r="F214" s="9"/>
    </row>
    <row r="215" spans="1:6" x14ac:dyDescent="0.25">
      <c r="A215" s="9"/>
      <c r="B215" s="9"/>
      <c r="C215" s="9"/>
      <c r="F215" s="9"/>
    </row>
    <row r="216" spans="1:6" x14ac:dyDescent="0.25">
      <c r="A216" s="9"/>
      <c r="B216" s="9"/>
      <c r="C216" s="9"/>
      <c r="F216" s="9"/>
    </row>
    <row r="217" spans="1:6" x14ac:dyDescent="0.25">
      <c r="A217" s="9"/>
      <c r="B217" s="9"/>
      <c r="C217" s="9"/>
      <c r="F217" s="9"/>
    </row>
    <row r="218" spans="1:6" x14ac:dyDescent="0.25">
      <c r="A218" s="9"/>
      <c r="B218" s="9"/>
      <c r="C218" s="9"/>
      <c r="F218" s="9"/>
    </row>
    <row r="219" spans="1:6" x14ac:dyDescent="0.25">
      <c r="A219" s="9"/>
      <c r="B219" s="9"/>
      <c r="C219" s="9"/>
      <c r="F219" s="9"/>
    </row>
    <row r="220" spans="1:6" x14ac:dyDescent="0.25">
      <c r="A220" s="9"/>
      <c r="B220" s="9"/>
      <c r="C220" s="9"/>
      <c r="F220" s="9"/>
    </row>
    <row r="221" spans="1:6" x14ac:dyDescent="0.25">
      <c r="A221" s="9"/>
      <c r="B221" s="9"/>
      <c r="C221" s="9"/>
      <c r="F221" s="9"/>
    </row>
    <row r="222" spans="1:6" x14ac:dyDescent="0.25">
      <c r="A222" s="9"/>
      <c r="B222" s="9"/>
      <c r="C222" s="9"/>
      <c r="F222" s="9"/>
    </row>
    <row r="223" spans="1:6" x14ac:dyDescent="0.25">
      <c r="A223" s="9"/>
      <c r="B223" s="9"/>
      <c r="C223" s="9"/>
      <c r="F223" s="9"/>
    </row>
    <row r="224" spans="1:6" x14ac:dyDescent="0.25">
      <c r="A224" s="9"/>
      <c r="B224" s="9"/>
      <c r="C224" s="9"/>
      <c r="F224" s="9"/>
    </row>
    <row r="225" spans="1:6" x14ac:dyDescent="0.25">
      <c r="A225" s="9"/>
      <c r="B225" s="9"/>
      <c r="C225" s="9"/>
      <c r="F225" s="9"/>
    </row>
    <row r="226" spans="1:6" x14ac:dyDescent="0.25">
      <c r="A226" s="9"/>
      <c r="B226" s="9"/>
      <c r="C226" s="9"/>
      <c r="F226" s="9"/>
    </row>
    <row r="227" spans="1:6" x14ac:dyDescent="0.25">
      <c r="A227" s="9"/>
      <c r="B227" s="9"/>
      <c r="C227" s="9"/>
      <c r="F227" s="9"/>
    </row>
    <row r="228" spans="1:6" x14ac:dyDescent="0.25">
      <c r="A228" s="9"/>
      <c r="B228" s="9"/>
      <c r="C228" s="9"/>
      <c r="F228" s="9"/>
    </row>
    <row r="229" spans="1:6" x14ac:dyDescent="0.25">
      <c r="A229" s="9"/>
      <c r="B229" s="9"/>
      <c r="C229" s="9"/>
      <c r="F229" s="9"/>
    </row>
    <row r="230" spans="1:6" x14ac:dyDescent="0.25">
      <c r="A230" s="9"/>
      <c r="B230" s="9"/>
      <c r="C230" s="9"/>
      <c r="F230" s="9"/>
    </row>
    <row r="231" spans="1:6" x14ac:dyDescent="0.25">
      <c r="A231" s="9"/>
      <c r="B231" s="9"/>
      <c r="C231" s="9"/>
      <c r="F231" s="9"/>
    </row>
    <row r="232" spans="1:6" x14ac:dyDescent="0.25">
      <c r="A232" s="9"/>
      <c r="B232" s="9"/>
      <c r="C232" s="9"/>
      <c r="F232" s="9"/>
    </row>
    <row r="233" spans="1:6" x14ac:dyDescent="0.25">
      <c r="A233" s="9"/>
      <c r="B233" s="9"/>
      <c r="C233" s="9"/>
      <c r="F233" s="9"/>
    </row>
    <row r="234" spans="1:6" x14ac:dyDescent="0.25">
      <c r="A234" s="9"/>
      <c r="B234" s="9"/>
      <c r="C234" s="9"/>
      <c r="F234" s="9"/>
    </row>
    <row r="235" spans="1:6" x14ac:dyDescent="0.25">
      <c r="A235" s="9"/>
      <c r="B235" s="9"/>
      <c r="C235" s="9"/>
      <c r="F235" s="9"/>
    </row>
    <row r="236" spans="1:6" x14ac:dyDescent="0.25">
      <c r="A236" s="9"/>
      <c r="B236" s="9"/>
      <c r="C236" s="9"/>
      <c r="F236" s="9"/>
    </row>
    <row r="237" spans="1:6" x14ac:dyDescent="0.25">
      <c r="A237" s="9"/>
      <c r="B237" s="9"/>
      <c r="C237" s="9"/>
      <c r="F237" s="9"/>
    </row>
    <row r="238" spans="1:6" x14ac:dyDescent="0.25">
      <c r="A238" s="9"/>
      <c r="B238" s="9"/>
      <c r="C238" s="9"/>
      <c r="F238" s="9"/>
    </row>
  </sheetData>
  <mergeCells count="64">
    <mergeCell ref="A163:D163"/>
    <mergeCell ref="A164:D164"/>
    <mergeCell ref="A165:E165"/>
    <mergeCell ref="D22:E22"/>
    <mergeCell ref="A22:C22"/>
    <mergeCell ref="C133:E133"/>
    <mergeCell ref="C147:E147"/>
    <mergeCell ref="A151:E151"/>
    <mergeCell ref="A159:F159"/>
    <mergeCell ref="A161:D161"/>
    <mergeCell ref="A162:D162"/>
    <mergeCell ref="C100:E100"/>
    <mergeCell ref="C107:E107"/>
    <mergeCell ref="C123:E123"/>
    <mergeCell ref="C129:E129"/>
    <mergeCell ref="A28:C28"/>
    <mergeCell ref="D28:E28"/>
    <mergeCell ref="C81:E81"/>
    <mergeCell ref="A29:E29"/>
    <mergeCell ref="A30:C30"/>
    <mergeCell ref="D30:E30"/>
    <mergeCell ref="A37:F37"/>
    <mergeCell ref="A39:D39"/>
    <mergeCell ref="E39:E40"/>
    <mergeCell ref="F39:F40"/>
    <mergeCell ref="C42:E42"/>
    <mergeCell ref="C75:E75"/>
    <mergeCell ref="A20:C20"/>
    <mergeCell ref="D20:E20"/>
    <mergeCell ref="A19:C19"/>
    <mergeCell ref="D19:E19"/>
    <mergeCell ref="A27:C27"/>
    <mergeCell ref="D27:E27"/>
    <mergeCell ref="A21:C21"/>
    <mergeCell ref="D21:E21"/>
    <mergeCell ref="A25:C25"/>
    <mergeCell ref="D25:E25"/>
    <mergeCell ref="A23:C23"/>
    <mergeCell ref="D23:E23"/>
    <mergeCell ref="A24:C24"/>
    <mergeCell ref="D24:E24"/>
    <mergeCell ref="A26:C26"/>
    <mergeCell ref="D26:E26"/>
    <mergeCell ref="A15:C15"/>
    <mergeCell ref="D15:E15"/>
    <mergeCell ref="A16:C16"/>
    <mergeCell ref="D16:E16"/>
    <mergeCell ref="A17:E17"/>
    <mergeCell ref="C119:E119"/>
    <mergeCell ref="A10:E10"/>
    <mergeCell ref="A6:F6"/>
    <mergeCell ref="A7:C8"/>
    <mergeCell ref="D7:E8"/>
    <mergeCell ref="A9:C9"/>
    <mergeCell ref="D9:E9"/>
    <mergeCell ref="A18:C18"/>
    <mergeCell ref="D18:E18"/>
    <mergeCell ref="A11:E11"/>
    <mergeCell ref="A12:C12"/>
    <mergeCell ref="D12:E12"/>
    <mergeCell ref="A13:C13"/>
    <mergeCell ref="D13:E13"/>
    <mergeCell ref="A14:C14"/>
    <mergeCell ref="D14:E14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2022-07-15T05:14:55Z</dcterms:modified>
</cp:coreProperties>
</file>